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7_profese\rozpocet_hlavac\import\2019_11_26_tendr_revize1\"/>
    </mc:Choice>
  </mc:AlternateContent>
  <bookViews>
    <workbookView xWindow="0" yWindow="0" windowWidth="28800" windowHeight="14100"/>
  </bookViews>
  <sheets>
    <sheet name="101.1 - SO101.1 Hromadná ..." sheetId="1" r:id="rId1"/>
  </sheets>
  <definedNames>
    <definedName name="_xlnm._FilterDatabase" localSheetId="0" hidden="1">'101.1 - SO101.1 Hromadná ...'!$C$134:$K$1162</definedName>
    <definedName name="_xlnm.Print_Titles" localSheetId="0">'101.1 - SO101.1 Hromadná ...'!$134:$134</definedName>
    <definedName name="_xlnm.Print_Area" localSheetId="0">'101.1 - SO101.1 Hromadná ...'!$C$4:$J$76,'101.1 - SO101.1 Hromadná ...'!$C$82:$J$116,'101.1 - SO101.1 Hromadná ...'!$C$122:$K$1162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161" i="1" l="1"/>
  <c r="BI1161" i="1"/>
  <c r="BH1161" i="1"/>
  <c r="BG1161" i="1"/>
  <c r="BF1161" i="1"/>
  <c r="T1161" i="1"/>
  <c r="R1161" i="1"/>
  <c r="R1157" i="1" s="1"/>
  <c r="P1161" i="1"/>
  <c r="P1157" i="1" s="1"/>
  <c r="J1161" i="1"/>
  <c r="BE1161" i="1" s="1"/>
  <c r="BK1158" i="1"/>
  <c r="BI1158" i="1"/>
  <c r="BH1158" i="1"/>
  <c r="BG1158" i="1"/>
  <c r="BF1158" i="1"/>
  <c r="BE1158" i="1"/>
  <c r="T1158" i="1"/>
  <c r="R1158" i="1"/>
  <c r="P1158" i="1"/>
  <c r="J1158" i="1"/>
  <c r="BK1157" i="1"/>
  <c r="J1157" i="1" s="1"/>
  <c r="J115" i="1" s="1"/>
  <c r="BK1049" i="1"/>
  <c r="BI1049" i="1"/>
  <c r="BH1049" i="1"/>
  <c r="BG1049" i="1"/>
  <c r="BF1049" i="1"/>
  <c r="T1049" i="1"/>
  <c r="R1049" i="1"/>
  <c r="P1049" i="1"/>
  <c r="J1049" i="1"/>
  <c r="BE1049" i="1" s="1"/>
  <c r="BK1046" i="1"/>
  <c r="BK1045" i="1" s="1"/>
  <c r="J1045" i="1" s="1"/>
  <c r="J114" i="1" s="1"/>
  <c r="BI1046" i="1"/>
  <c r="BH1046" i="1"/>
  <c r="BG1046" i="1"/>
  <c r="BF1046" i="1"/>
  <c r="T1046" i="1"/>
  <c r="R1046" i="1"/>
  <c r="R1045" i="1" s="1"/>
  <c r="P1046" i="1"/>
  <c r="P1045" i="1" s="1"/>
  <c r="J1046" i="1"/>
  <c r="BE1046" i="1" s="1"/>
  <c r="BK1040" i="1"/>
  <c r="BI1040" i="1"/>
  <c r="BH1040" i="1"/>
  <c r="BG1040" i="1"/>
  <c r="BF1040" i="1"/>
  <c r="BE1040" i="1"/>
  <c r="T1040" i="1"/>
  <c r="R1040" i="1"/>
  <c r="P1040" i="1"/>
  <c r="J1040" i="1"/>
  <c r="BK1037" i="1"/>
  <c r="BI1037" i="1"/>
  <c r="BH1037" i="1"/>
  <c r="BG1037" i="1"/>
  <c r="BF1037" i="1"/>
  <c r="T1037" i="1"/>
  <c r="R1037" i="1"/>
  <c r="P1037" i="1"/>
  <c r="J1037" i="1"/>
  <c r="BE1037" i="1" s="1"/>
  <c r="BK1028" i="1"/>
  <c r="BK1027" i="1" s="1"/>
  <c r="J1027" i="1" s="1"/>
  <c r="J113" i="1" s="1"/>
  <c r="BI1028" i="1"/>
  <c r="BH1028" i="1"/>
  <c r="BG1028" i="1"/>
  <c r="BF1028" i="1"/>
  <c r="T1028" i="1"/>
  <c r="R1028" i="1"/>
  <c r="P1028" i="1"/>
  <c r="P1027" i="1" s="1"/>
  <c r="J1028" i="1"/>
  <c r="BE1028" i="1" s="1"/>
  <c r="BK1025" i="1"/>
  <c r="BI1025" i="1"/>
  <c r="BH1025" i="1"/>
  <c r="BG1025" i="1"/>
  <c r="BF1025" i="1"/>
  <c r="T1025" i="1"/>
  <c r="R1025" i="1"/>
  <c r="P1025" i="1"/>
  <c r="J1025" i="1"/>
  <c r="BE1025" i="1" s="1"/>
  <c r="BK1023" i="1"/>
  <c r="BI1023" i="1"/>
  <c r="BH1023" i="1"/>
  <c r="BG1023" i="1"/>
  <c r="BF1023" i="1"/>
  <c r="T1023" i="1"/>
  <c r="R1023" i="1"/>
  <c r="P1023" i="1"/>
  <c r="J1023" i="1"/>
  <c r="BE1023" i="1" s="1"/>
  <c r="BK1021" i="1"/>
  <c r="BI1021" i="1"/>
  <c r="BH1021" i="1"/>
  <c r="BG1021" i="1"/>
  <c r="BF1021" i="1"/>
  <c r="BE1021" i="1"/>
  <c r="T1021" i="1"/>
  <c r="R1021" i="1"/>
  <c r="P1021" i="1"/>
  <c r="J1021" i="1"/>
  <c r="BK1019" i="1"/>
  <c r="BI1019" i="1"/>
  <c r="BH1019" i="1"/>
  <c r="BG1019" i="1"/>
  <c r="BF1019" i="1"/>
  <c r="T1019" i="1"/>
  <c r="R1019" i="1"/>
  <c r="P1019" i="1"/>
  <c r="J1019" i="1"/>
  <c r="BE1019" i="1" s="1"/>
  <c r="BK1017" i="1"/>
  <c r="BI1017" i="1"/>
  <c r="BH1017" i="1"/>
  <c r="BG1017" i="1"/>
  <c r="BF1017" i="1"/>
  <c r="T1017" i="1"/>
  <c r="R1017" i="1"/>
  <c r="P1017" i="1"/>
  <c r="J1017" i="1"/>
  <c r="BE1017" i="1" s="1"/>
  <c r="BK1015" i="1"/>
  <c r="BI1015" i="1"/>
  <c r="BH1015" i="1"/>
  <c r="BG1015" i="1"/>
  <c r="BF1015" i="1"/>
  <c r="T1015" i="1"/>
  <c r="R1015" i="1"/>
  <c r="P1015" i="1"/>
  <c r="J1015" i="1"/>
  <c r="BE1015" i="1" s="1"/>
  <c r="BK1013" i="1"/>
  <c r="BI1013" i="1"/>
  <c r="BH1013" i="1"/>
  <c r="BG1013" i="1"/>
  <c r="BF1013" i="1"/>
  <c r="T1013" i="1"/>
  <c r="R1013" i="1"/>
  <c r="P1013" i="1"/>
  <c r="J1013" i="1"/>
  <c r="BE1013" i="1" s="1"/>
  <c r="BK1011" i="1"/>
  <c r="BI1011" i="1"/>
  <c r="BH1011" i="1"/>
  <c r="BG1011" i="1"/>
  <c r="BF1011" i="1"/>
  <c r="T1011" i="1"/>
  <c r="R1011" i="1"/>
  <c r="P1011" i="1"/>
  <c r="J1011" i="1"/>
  <c r="BE1011" i="1" s="1"/>
  <c r="BK1008" i="1"/>
  <c r="BI1008" i="1"/>
  <c r="BH1008" i="1"/>
  <c r="BG1008" i="1"/>
  <c r="BF1008" i="1"/>
  <c r="T1008" i="1"/>
  <c r="R1008" i="1"/>
  <c r="P1008" i="1"/>
  <c r="J1008" i="1"/>
  <c r="BE1008" i="1" s="1"/>
  <c r="BK1005" i="1"/>
  <c r="BI1005" i="1"/>
  <c r="BH1005" i="1"/>
  <c r="BG1005" i="1"/>
  <c r="BF1005" i="1"/>
  <c r="BE1005" i="1"/>
  <c r="T1005" i="1"/>
  <c r="R1005" i="1"/>
  <c r="P1005" i="1"/>
  <c r="J1005" i="1"/>
  <c r="BK1002" i="1"/>
  <c r="BI1002" i="1"/>
  <c r="BH1002" i="1"/>
  <c r="BG1002" i="1"/>
  <c r="BF1002" i="1"/>
  <c r="T1002" i="1"/>
  <c r="R1002" i="1"/>
  <c r="P1002" i="1"/>
  <c r="J1002" i="1"/>
  <c r="BE1002" i="1" s="1"/>
  <c r="BK999" i="1"/>
  <c r="BI999" i="1"/>
  <c r="BH999" i="1"/>
  <c r="BG999" i="1"/>
  <c r="BF999" i="1"/>
  <c r="T999" i="1"/>
  <c r="R999" i="1"/>
  <c r="P999" i="1"/>
  <c r="J999" i="1"/>
  <c r="BE999" i="1" s="1"/>
  <c r="BK997" i="1"/>
  <c r="BI997" i="1"/>
  <c r="BH997" i="1"/>
  <c r="BG997" i="1"/>
  <c r="BF997" i="1"/>
  <c r="T997" i="1"/>
  <c r="R997" i="1"/>
  <c r="P997" i="1"/>
  <c r="J997" i="1"/>
  <c r="BE997" i="1" s="1"/>
  <c r="BK995" i="1"/>
  <c r="BI995" i="1"/>
  <c r="BH995" i="1"/>
  <c r="BG995" i="1"/>
  <c r="BF995" i="1"/>
  <c r="BE995" i="1"/>
  <c r="T995" i="1"/>
  <c r="R995" i="1"/>
  <c r="P995" i="1"/>
  <c r="J995" i="1"/>
  <c r="BK993" i="1"/>
  <c r="BI993" i="1"/>
  <c r="BH993" i="1"/>
  <c r="BG993" i="1"/>
  <c r="BF993" i="1"/>
  <c r="BE993" i="1"/>
  <c r="T993" i="1"/>
  <c r="R993" i="1"/>
  <c r="P993" i="1"/>
  <c r="J993" i="1"/>
  <c r="BK991" i="1"/>
  <c r="BI991" i="1"/>
  <c r="BH991" i="1"/>
  <c r="BG991" i="1"/>
  <c r="BF991" i="1"/>
  <c r="T991" i="1"/>
  <c r="R991" i="1"/>
  <c r="P991" i="1"/>
  <c r="J991" i="1"/>
  <c r="BE991" i="1" s="1"/>
  <c r="BK989" i="1"/>
  <c r="BI989" i="1"/>
  <c r="BH989" i="1"/>
  <c r="BG989" i="1"/>
  <c r="BF989" i="1"/>
  <c r="T989" i="1"/>
  <c r="R989" i="1"/>
  <c r="P989" i="1"/>
  <c r="J989" i="1"/>
  <c r="BE989" i="1" s="1"/>
  <c r="BK987" i="1"/>
  <c r="BI987" i="1"/>
  <c r="BH987" i="1"/>
  <c r="BG987" i="1"/>
  <c r="BF987" i="1"/>
  <c r="T987" i="1"/>
  <c r="R987" i="1"/>
  <c r="P987" i="1"/>
  <c r="J987" i="1"/>
  <c r="BE987" i="1" s="1"/>
  <c r="BK985" i="1"/>
  <c r="BI985" i="1"/>
  <c r="BH985" i="1"/>
  <c r="BG985" i="1"/>
  <c r="BF985" i="1"/>
  <c r="BE985" i="1"/>
  <c r="T985" i="1"/>
  <c r="R985" i="1"/>
  <c r="P985" i="1"/>
  <c r="J985" i="1"/>
  <c r="BK983" i="1"/>
  <c r="BI983" i="1"/>
  <c r="BH983" i="1"/>
  <c r="BG983" i="1"/>
  <c r="BF983" i="1"/>
  <c r="T983" i="1"/>
  <c r="R983" i="1"/>
  <c r="P983" i="1"/>
  <c r="J983" i="1"/>
  <c r="BE983" i="1" s="1"/>
  <c r="BK981" i="1"/>
  <c r="BI981" i="1"/>
  <c r="BH981" i="1"/>
  <c r="BG981" i="1"/>
  <c r="BF981" i="1"/>
  <c r="T981" i="1"/>
  <c r="R981" i="1"/>
  <c r="P981" i="1"/>
  <c r="J981" i="1"/>
  <c r="BE981" i="1" s="1"/>
  <c r="BK979" i="1"/>
  <c r="BI979" i="1"/>
  <c r="BH979" i="1"/>
  <c r="BG979" i="1"/>
  <c r="BF979" i="1"/>
  <c r="T979" i="1"/>
  <c r="R979" i="1"/>
  <c r="P979" i="1"/>
  <c r="J979" i="1"/>
  <c r="BE979" i="1" s="1"/>
  <c r="BK977" i="1"/>
  <c r="BI977" i="1"/>
  <c r="BH977" i="1"/>
  <c r="BG977" i="1"/>
  <c r="BF977" i="1"/>
  <c r="T977" i="1"/>
  <c r="R977" i="1"/>
  <c r="P977" i="1"/>
  <c r="J977" i="1"/>
  <c r="BE977" i="1" s="1"/>
  <c r="BK975" i="1"/>
  <c r="BI975" i="1"/>
  <c r="BH975" i="1"/>
  <c r="BG975" i="1"/>
  <c r="BF975" i="1"/>
  <c r="T975" i="1"/>
  <c r="R975" i="1"/>
  <c r="P975" i="1"/>
  <c r="J975" i="1"/>
  <c r="BE975" i="1" s="1"/>
  <c r="BK973" i="1"/>
  <c r="BI973" i="1"/>
  <c r="BH973" i="1"/>
  <c r="BG973" i="1"/>
  <c r="BF973" i="1"/>
  <c r="T973" i="1"/>
  <c r="R973" i="1"/>
  <c r="P973" i="1"/>
  <c r="J973" i="1"/>
  <c r="BE973" i="1" s="1"/>
  <c r="BK971" i="1"/>
  <c r="BI971" i="1"/>
  <c r="BH971" i="1"/>
  <c r="BG971" i="1"/>
  <c r="BF971" i="1"/>
  <c r="BE971" i="1"/>
  <c r="T971" i="1"/>
  <c r="R971" i="1"/>
  <c r="P971" i="1"/>
  <c r="J971" i="1"/>
  <c r="BK968" i="1"/>
  <c r="BI968" i="1"/>
  <c r="BH968" i="1"/>
  <c r="BG968" i="1"/>
  <c r="BF968" i="1"/>
  <c r="T968" i="1"/>
  <c r="R968" i="1"/>
  <c r="P968" i="1"/>
  <c r="J968" i="1"/>
  <c r="BE968" i="1" s="1"/>
  <c r="BK965" i="1"/>
  <c r="BI965" i="1"/>
  <c r="BH965" i="1"/>
  <c r="BG965" i="1"/>
  <c r="BF965" i="1"/>
  <c r="T965" i="1"/>
  <c r="R965" i="1"/>
  <c r="P965" i="1"/>
  <c r="J965" i="1"/>
  <c r="BE965" i="1" s="1"/>
  <c r="BK961" i="1"/>
  <c r="BK960" i="1" s="1"/>
  <c r="J960" i="1" s="1"/>
  <c r="J111" i="1" s="1"/>
  <c r="BI961" i="1"/>
  <c r="BH961" i="1"/>
  <c r="BG961" i="1"/>
  <c r="BF961" i="1"/>
  <c r="T961" i="1"/>
  <c r="T960" i="1" s="1"/>
  <c r="R961" i="1"/>
  <c r="P961" i="1"/>
  <c r="P960" i="1" s="1"/>
  <c r="J961" i="1"/>
  <c r="BE961" i="1" s="1"/>
  <c r="BK958" i="1"/>
  <c r="BI958" i="1"/>
  <c r="BH958" i="1"/>
  <c r="BG958" i="1"/>
  <c r="BF958" i="1"/>
  <c r="BE958" i="1"/>
  <c r="T958" i="1"/>
  <c r="R958" i="1"/>
  <c r="P958" i="1"/>
  <c r="J958" i="1"/>
  <c r="BK951" i="1"/>
  <c r="BI951" i="1"/>
  <c r="BH951" i="1"/>
  <c r="BG951" i="1"/>
  <c r="BF951" i="1"/>
  <c r="T951" i="1"/>
  <c r="R951" i="1"/>
  <c r="P951" i="1"/>
  <c r="J951" i="1"/>
  <c r="BE951" i="1" s="1"/>
  <c r="BK942" i="1"/>
  <c r="BI942" i="1"/>
  <c r="BH942" i="1"/>
  <c r="BG942" i="1"/>
  <c r="BF942" i="1"/>
  <c r="T942" i="1"/>
  <c r="R942" i="1"/>
  <c r="P942" i="1"/>
  <c r="J942" i="1"/>
  <c r="BE942" i="1" s="1"/>
  <c r="BK937" i="1"/>
  <c r="BI937" i="1"/>
  <c r="BH937" i="1"/>
  <c r="BG937" i="1"/>
  <c r="BF937" i="1"/>
  <c r="T937" i="1"/>
  <c r="R937" i="1"/>
  <c r="P937" i="1"/>
  <c r="J937" i="1"/>
  <c r="BE937" i="1" s="1"/>
  <c r="BK932" i="1"/>
  <c r="BI932" i="1"/>
  <c r="BH932" i="1"/>
  <c r="BG932" i="1"/>
  <c r="BF932" i="1"/>
  <c r="BE932" i="1"/>
  <c r="T932" i="1"/>
  <c r="R932" i="1"/>
  <c r="P932" i="1"/>
  <c r="J932" i="1"/>
  <c r="BK929" i="1"/>
  <c r="BI929" i="1"/>
  <c r="BH929" i="1"/>
  <c r="BG929" i="1"/>
  <c r="BF929" i="1"/>
  <c r="T929" i="1"/>
  <c r="R929" i="1"/>
  <c r="P929" i="1"/>
  <c r="J929" i="1"/>
  <c r="BE929" i="1" s="1"/>
  <c r="BK926" i="1"/>
  <c r="BI926" i="1"/>
  <c r="BH926" i="1"/>
  <c r="BG926" i="1"/>
  <c r="BF926" i="1"/>
  <c r="T926" i="1"/>
  <c r="R926" i="1"/>
  <c r="P926" i="1"/>
  <c r="J926" i="1"/>
  <c r="BE926" i="1" s="1"/>
  <c r="BK921" i="1"/>
  <c r="BI921" i="1"/>
  <c r="BH921" i="1"/>
  <c r="BG921" i="1"/>
  <c r="BF921" i="1"/>
  <c r="T921" i="1"/>
  <c r="R921" i="1"/>
  <c r="P921" i="1"/>
  <c r="J921" i="1"/>
  <c r="BE921" i="1" s="1"/>
  <c r="BK918" i="1"/>
  <c r="BI918" i="1"/>
  <c r="BH918" i="1"/>
  <c r="BG918" i="1"/>
  <c r="BF918" i="1"/>
  <c r="T918" i="1"/>
  <c r="R918" i="1"/>
  <c r="P918" i="1"/>
  <c r="J918" i="1"/>
  <c r="BE918" i="1" s="1"/>
  <c r="BK915" i="1"/>
  <c r="BI915" i="1"/>
  <c r="BH915" i="1"/>
  <c r="BG915" i="1"/>
  <c r="BF915" i="1"/>
  <c r="T915" i="1"/>
  <c r="R915" i="1"/>
  <c r="P915" i="1"/>
  <c r="J915" i="1"/>
  <c r="BE915" i="1" s="1"/>
  <c r="BK913" i="1"/>
  <c r="BI913" i="1"/>
  <c r="BH913" i="1"/>
  <c r="BG913" i="1"/>
  <c r="BF913" i="1"/>
  <c r="BE913" i="1"/>
  <c r="T913" i="1"/>
  <c r="R913" i="1"/>
  <c r="P913" i="1"/>
  <c r="J913" i="1"/>
  <c r="BK910" i="1"/>
  <c r="BI910" i="1"/>
  <c r="BH910" i="1"/>
  <c r="BG910" i="1"/>
  <c r="BF910" i="1"/>
  <c r="BE910" i="1"/>
  <c r="T910" i="1"/>
  <c r="R910" i="1"/>
  <c r="P910" i="1"/>
  <c r="J910" i="1"/>
  <c r="BK907" i="1"/>
  <c r="BI907" i="1"/>
  <c r="BH907" i="1"/>
  <c r="BG907" i="1"/>
  <c r="BF907" i="1"/>
  <c r="T907" i="1"/>
  <c r="R907" i="1"/>
  <c r="P907" i="1"/>
  <c r="J907" i="1"/>
  <c r="BE907" i="1" s="1"/>
  <c r="BK904" i="1"/>
  <c r="BI904" i="1"/>
  <c r="BH904" i="1"/>
  <c r="BG904" i="1"/>
  <c r="BF904" i="1"/>
  <c r="T904" i="1"/>
  <c r="R904" i="1"/>
  <c r="P904" i="1"/>
  <c r="J904" i="1"/>
  <c r="BE904" i="1" s="1"/>
  <c r="BK898" i="1"/>
  <c r="BI898" i="1"/>
  <c r="BH898" i="1"/>
  <c r="BG898" i="1"/>
  <c r="BF898" i="1"/>
  <c r="T898" i="1"/>
  <c r="R898" i="1"/>
  <c r="P898" i="1"/>
  <c r="J898" i="1"/>
  <c r="BE898" i="1" s="1"/>
  <c r="BK895" i="1"/>
  <c r="BI895" i="1"/>
  <c r="BH895" i="1"/>
  <c r="BG895" i="1"/>
  <c r="BF895" i="1"/>
  <c r="BE895" i="1"/>
  <c r="T895" i="1"/>
  <c r="R895" i="1"/>
  <c r="P895" i="1"/>
  <c r="J895" i="1"/>
  <c r="BK890" i="1"/>
  <c r="BI890" i="1"/>
  <c r="BH890" i="1"/>
  <c r="BG890" i="1"/>
  <c r="BF890" i="1"/>
  <c r="T890" i="1"/>
  <c r="R890" i="1"/>
  <c r="P890" i="1"/>
  <c r="J890" i="1"/>
  <c r="BE890" i="1" s="1"/>
  <c r="BK888" i="1"/>
  <c r="BI888" i="1"/>
  <c r="BH888" i="1"/>
  <c r="BG888" i="1"/>
  <c r="BF888" i="1"/>
  <c r="T888" i="1"/>
  <c r="R888" i="1"/>
  <c r="P888" i="1"/>
  <c r="J888" i="1"/>
  <c r="BE888" i="1" s="1"/>
  <c r="BK883" i="1"/>
  <c r="BI883" i="1"/>
  <c r="BH883" i="1"/>
  <c r="BG883" i="1"/>
  <c r="BF883" i="1"/>
  <c r="T883" i="1"/>
  <c r="R883" i="1"/>
  <c r="P883" i="1"/>
  <c r="J883" i="1"/>
  <c r="BE883" i="1" s="1"/>
  <c r="BK878" i="1"/>
  <c r="BI878" i="1"/>
  <c r="BH878" i="1"/>
  <c r="BG878" i="1"/>
  <c r="BF878" i="1"/>
  <c r="T878" i="1"/>
  <c r="R878" i="1"/>
  <c r="P878" i="1"/>
  <c r="J878" i="1"/>
  <c r="BE878" i="1" s="1"/>
  <c r="BK871" i="1"/>
  <c r="BI871" i="1"/>
  <c r="BH871" i="1"/>
  <c r="BG871" i="1"/>
  <c r="BF871" i="1"/>
  <c r="T871" i="1"/>
  <c r="R871" i="1"/>
  <c r="P871" i="1"/>
  <c r="J871" i="1"/>
  <c r="BE871" i="1" s="1"/>
  <c r="BK864" i="1"/>
  <c r="BI864" i="1"/>
  <c r="BH864" i="1"/>
  <c r="BG864" i="1"/>
  <c r="BF864" i="1"/>
  <c r="T864" i="1"/>
  <c r="R864" i="1"/>
  <c r="P864" i="1"/>
  <c r="J864" i="1"/>
  <c r="BE864" i="1" s="1"/>
  <c r="BK856" i="1"/>
  <c r="BI856" i="1"/>
  <c r="BH856" i="1"/>
  <c r="BG856" i="1"/>
  <c r="BF856" i="1"/>
  <c r="BE856" i="1"/>
  <c r="T856" i="1"/>
  <c r="R856" i="1"/>
  <c r="P856" i="1"/>
  <c r="J856" i="1"/>
  <c r="BK849" i="1"/>
  <c r="BI849" i="1"/>
  <c r="BH849" i="1"/>
  <c r="BG849" i="1"/>
  <c r="BF849" i="1"/>
  <c r="T849" i="1"/>
  <c r="R849" i="1"/>
  <c r="P849" i="1"/>
  <c r="J849" i="1"/>
  <c r="BE849" i="1" s="1"/>
  <c r="BK844" i="1"/>
  <c r="BI844" i="1"/>
  <c r="BH844" i="1"/>
  <c r="BG844" i="1"/>
  <c r="BF844" i="1"/>
  <c r="T844" i="1"/>
  <c r="R844" i="1"/>
  <c r="P844" i="1"/>
  <c r="J844" i="1"/>
  <c r="BE844" i="1" s="1"/>
  <c r="BK836" i="1"/>
  <c r="BI836" i="1"/>
  <c r="BH836" i="1"/>
  <c r="BG836" i="1"/>
  <c r="BF836" i="1"/>
  <c r="T836" i="1"/>
  <c r="R836" i="1"/>
  <c r="P836" i="1"/>
  <c r="J836" i="1"/>
  <c r="BE836" i="1" s="1"/>
  <c r="BK830" i="1"/>
  <c r="BI830" i="1"/>
  <c r="BH830" i="1"/>
  <c r="BG830" i="1"/>
  <c r="BF830" i="1"/>
  <c r="BE830" i="1"/>
  <c r="T830" i="1"/>
  <c r="R830" i="1"/>
  <c r="P830" i="1"/>
  <c r="J830" i="1"/>
  <c r="BK825" i="1"/>
  <c r="BI825" i="1"/>
  <c r="BH825" i="1"/>
  <c r="BG825" i="1"/>
  <c r="BF825" i="1"/>
  <c r="T825" i="1"/>
  <c r="R825" i="1"/>
  <c r="P825" i="1"/>
  <c r="J825" i="1"/>
  <c r="BE825" i="1" s="1"/>
  <c r="BK820" i="1"/>
  <c r="BI820" i="1"/>
  <c r="BH820" i="1"/>
  <c r="BG820" i="1"/>
  <c r="BF820" i="1"/>
  <c r="T820" i="1"/>
  <c r="R820" i="1"/>
  <c r="P820" i="1"/>
  <c r="J820" i="1"/>
  <c r="BE820" i="1" s="1"/>
  <c r="BK815" i="1"/>
  <c r="BI815" i="1"/>
  <c r="BH815" i="1"/>
  <c r="BG815" i="1"/>
  <c r="BF815" i="1"/>
  <c r="T815" i="1"/>
  <c r="R815" i="1"/>
  <c r="P815" i="1"/>
  <c r="J815" i="1"/>
  <c r="BE815" i="1" s="1"/>
  <c r="BK812" i="1"/>
  <c r="BI812" i="1"/>
  <c r="BH812" i="1"/>
  <c r="BG812" i="1"/>
  <c r="BF812" i="1"/>
  <c r="T812" i="1"/>
  <c r="R812" i="1"/>
  <c r="P812" i="1"/>
  <c r="J812" i="1"/>
  <c r="BE812" i="1" s="1"/>
  <c r="BK800" i="1"/>
  <c r="BI800" i="1"/>
  <c r="BH800" i="1"/>
  <c r="BG800" i="1"/>
  <c r="BF800" i="1"/>
  <c r="T800" i="1"/>
  <c r="R800" i="1"/>
  <c r="P800" i="1"/>
  <c r="J800" i="1"/>
  <c r="BE800" i="1" s="1"/>
  <c r="BK795" i="1"/>
  <c r="BI795" i="1"/>
  <c r="BH795" i="1"/>
  <c r="BG795" i="1"/>
  <c r="BF795" i="1"/>
  <c r="T795" i="1"/>
  <c r="R795" i="1"/>
  <c r="P795" i="1"/>
  <c r="J795" i="1"/>
  <c r="BE795" i="1" s="1"/>
  <c r="BK792" i="1"/>
  <c r="BI792" i="1"/>
  <c r="BH792" i="1"/>
  <c r="BG792" i="1"/>
  <c r="BF792" i="1"/>
  <c r="T792" i="1"/>
  <c r="R792" i="1"/>
  <c r="P792" i="1"/>
  <c r="J792" i="1"/>
  <c r="BE792" i="1" s="1"/>
  <c r="BK780" i="1"/>
  <c r="BI780" i="1"/>
  <c r="BH780" i="1"/>
  <c r="BG780" i="1"/>
  <c r="BF780" i="1"/>
  <c r="BE780" i="1"/>
  <c r="T780" i="1"/>
  <c r="T777" i="1" s="1"/>
  <c r="R780" i="1"/>
  <c r="P780" i="1"/>
  <c r="J780" i="1"/>
  <c r="BK778" i="1"/>
  <c r="BI778" i="1"/>
  <c r="BH778" i="1"/>
  <c r="BG778" i="1"/>
  <c r="BF778" i="1"/>
  <c r="T778" i="1"/>
  <c r="R778" i="1"/>
  <c r="P778" i="1"/>
  <c r="J778" i="1"/>
  <c r="BE778" i="1" s="1"/>
  <c r="BK775" i="1"/>
  <c r="BI775" i="1"/>
  <c r="BH775" i="1"/>
  <c r="BG775" i="1"/>
  <c r="BF775" i="1"/>
  <c r="T775" i="1"/>
  <c r="R775" i="1"/>
  <c r="P775" i="1"/>
  <c r="J775" i="1"/>
  <c r="BE775" i="1" s="1"/>
  <c r="BK772" i="1"/>
  <c r="BI772" i="1"/>
  <c r="BH772" i="1"/>
  <c r="BG772" i="1"/>
  <c r="BF772" i="1"/>
  <c r="T772" i="1"/>
  <c r="R772" i="1"/>
  <c r="P772" i="1"/>
  <c r="J772" i="1"/>
  <c r="BE772" i="1" s="1"/>
  <c r="BK769" i="1"/>
  <c r="BI769" i="1"/>
  <c r="BH769" i="1"/>
  <c r="BG769" i="1"/>
  <c r="BF769" i="1"/>
  <c r="BE769" i="1"/>
  <c r="T769" i="1"/>
  <c r="R769" i="1"/>
  <c r="P769" i="1"/>
  <c r="J769" i="1"/>
  <c r="BK766" i="1"/>
  <c r="BI766" i="1"/>
  <c r="BH766" i="1"/>
  <c r="BG766" i="1"/>
  <c r="BF766" i="1"/>
  <c r="BE766" i="1"/>
  <c r="T766" i="1"/>
  <c r="R766" i="1"/>
  <c r="P766" i="1"/>
  <c r="J766" i="1"/>
  <c r="BK763" i="1"/>
  <c r="BI763" i="1"/>
  <c r="BH763" i="1"/>
  <c r="BG763" i="1"/>
  <c r="BF763" i="1"/>
  <c r="T763" i="1"/>
  <c r="R763" i="1"/>
  <c r="P763" i="1"/>
  <c r="J763" i="1"/>
  <c r="BE763" i="1" s="1"/>
  <c r="BK760" i="1"/>
  <c r="BI760" i="1"/>
  <c r="BH760" i="1"/>
  <c r="BG760" i="1"/>
  <c r="BF760" i="1"/>
  <c r="T760" i="1"/>
  <c r="R760" i="1"/>
  <c r="P760" i="1"/>
  <c r="J760" i="1"/>
  <c r="BE760" i="1" s="1"/>
  <c r="BK757" i="1"/>
  <c r="BI757" i="1"/>
  <c r="BH757" i="1"/>
  <c r="BG757" i="1"/>
  <c r="BF757" i="1"/>
  <c r="T757" i="1"/>
  <c r="R757" i="1"/>
  <c r="P757" i="1"/>
  <c r="J757" i="1"/>
  <c r="BE757" i="1" s="1"/>
  <c r="BK753" i="1"/>
  <c r="BK752" i="1" s="1"/>
  <c r="J752" i="1" s="1"/>
  <c r="J106" i="1" s="1"/>
  <c r="BI753" i="1"/>
  <c r="BH753" i="1"/>
  <c r="BG753" i="1"/>
  <c r="BF753" i="1"/>
  <c r="T753" i="1"/>
  <c r="T752" i="1" s="1"/>
  <c r="R753" i="1"/>
  <c r="R752" i="1" s="1"/>
  <c r="P753" i="1"/>
  <c r="P752" i="1" s="1"/>
  <c r="J753" i="1"/>
  <c r="BE753" i="1" s="1"/>
  <c r="BK750" i="1"/>
  <c r="BI750" i="1"/>
  <c r="BH750" i="1"/>
  <c r="BG750" i="1"/>
  <c r="BF750" i="1"/>
  <c r="BE750" i="1"/>
  <c r="T750" i="1"/>
  <c r="R750" i="1"/>
  <c r="P750" i="1"/>
  <c r="J750" i="1"/>
  <c r="BK748" i="1"/>
  <c r="BI748" i="1"/>
  <c r="BH748" i="1"/>
  <c r="BG748" i="1"/>
  <c r="BF748" i="1"/>
  <c r="T748" i="1"/>
  <c r="R748" i="1"/>
  <c r="P748" i="1"/>
  <c r="J748" i="1"/>
  <c r="BE748" i="1" s="1"/>
  <c r="BK746" i="1"/>
  <c r="BI746" i="1"/>
  <c r="BH746" i="1"/>
  <c r="BG746" i="1"/>
  <c r="BF746" i="1"/>
  <c r="T746" i="1"/>
  <c r="R746" i="1"/>
  <c r="P746" i="1"/>
  <c r="J746" i="1"/>
  <c r="BE746" i="1" s="1"/>
  <c r="BK744" i="1"/>
  <c r="BI744" i="1"/>
  <c r="BH744" i="1"/>
  <c r="BG744" i="1"/>
  <c r="BF744" i="1"/>
  <c r="T744" i="1"/>
  <c r="R744" i="1"/>
  <c r="P744" i="1"/>
  <c r="J744" i="1"/>
  <c r="BE744" i="1" s="1"/>
  <c r="BK742" i="1"/>
  <c r="BI742" i="1"/>
  <c r="BH742" i="1"/>
  <c r="BG742" i="1"/>
  <c r="BF742" i="1"/>
  <c r="BE742" i="1"/>
  <c r="T742" i="1"/>
  <c r="R742" i="1"/>
  <c r="P742" i="1"/>
  <c r="J742" i="1"/>
  <c r="BK740" i="1"/>
  <c r="BI740" i="1"/>
  <c r="BH740" i="1"/>
  <c r="BG740" i="1"/>
  <c r="BF740" i="1"/>
  <c r="T740" i="1"/>
  <c r="R740" i="1"/>
  <c r="P740" i="1"/>
  <c r="J740" i="1"/>
  <c r="BE740" i="1" s="1"/>
  <c r="BK738" i="1"/>
  <c r="BI738" i="1"/>
  <c r="BH738" i="1"/>
  <c r="BG738" i="1"/>
  <c r="BF738" i="1"/>
  <c r="T738" i="1"/>
  <c r="R738" i="1"/>
  <c r="P738" i="1"/>
  <c r="J738" i="1"/>
  <c r="BE738" i="1" s="1"/>
  <c r="BK736" i="1"/>
  <c r="BI736" i="1"/>
  <c r="BH736" i="1"/>
  <c r="BG736" i="1"/>
  <c r="BF736" i="1"/>
  <c r="T736" i="1"/>
  <c r="R736" i="1"/>
  <c r="P736" i="1"/>
  <c r="J736" i="1"/>
  <c r="BE736" i="1" s="1"/>
  <c r="BK734" i="1"/>
  <c r="BI734" i="1"/>
  <c r="BH734" i="1"/>
  <c r="BG734" i="1"/>
  <c r="BF734" i="1"/>
  <c r="T734" i="1"/>
  <c r="R734" i="1"/>
  <c r="P734" i="1"/>
  <c r="J734" i="1"/>
  <c r="BE734" i="1" s="1"/>
  <c r="BK732" i="1"/>
  <c r="BI732" i="1"/>
  <c r="BH732" i="1"/>
  <c r="BG732" i="1"/>
  <c r="BF732" i="1"/>
  <c r="T732" i="1"/>
  <c r="R732" i="1"/>
  <c r="P732" i="1"/>
  <c r="J732" i="1"/>
  <c r="BE732" i="1" s="1"/>
  <c r="BK730" i="1"/>
  <c r="BI730" i="1"/>
  <c r="BH730" i="1"/>
  <c r="BG730" i="1"/>
  <c r="BF730" i="1"/>
  <c r="T730" i="1"/>
  <c r="R730" i="1"/>
  <c r="P730" i="1"/>
  <c r="J730" i="1"/>
  <c r="BE730" i="1" s="1"/>
  <c r="BK728" i="1"/>
  <c r="BI728" i="1"/>
  <c r="BH728" i="1"/>
  <c r="BG728" i="1"/>
  <c r="BF728" i="1"/>
  <c r="T728" i="1"/>
  <c r="R728" i="1"/>
  <c r="P728" i="1"/>
  <c r="J728" i="1"/>
  <c r="BE728" i="1" s="1"/>
  <c r="BK726" i="1"/>
  <c r="BI726" i="1"/>
  <c r="BH726" i="1"/>
  <c r="BG726" i="1"/>
  <c r="BF726" i="1"/>
  <c r="BE726" i="1"/>
  <c r="T726" i="1"/>
  <c r="R726" i="1"/>
  <c r="P726" i="1"/>
  <c r="J726" i="1"/>
  <c r="BK724" i="1"/>
  <c r="BI724" i="1"/>
  <c r="BH724" i="1"/>
  <c r="BG724" i="1"/>
  <c r="BF724" i="1"/>
  <c r="T724" i="1"/>
  <c r="R724" i="1"/>
  <c r="P724" i="1"/>
  <c r="J724" i="1"/>
  <c r="BE724" i="1" s="1"/>
  <c r="BK722" i="1"/>
  <c r="BI722" i="1"/>
  <c r="BH722" i="1"/>
  <c r="BG722" i="1"/>
  <c r="BF722" i="1"/>
  <c r="T722" i="1"/>
  <c r="R722" i="1"/>
  <c r="P722" i="1"/>
  <c r="J722" i="1"/>
  <c r="BE722" i="1" s="1"/>
  <c r="BK719" i="1"/>
  <c r="BI719" i="1"/>
  <c r="BH719" i="1"/>
  <c r="BG719" i="1"/>
  <c r="BF719" i="1"/>
  <c r="T719" i="1"/>
  <c r="R719" i="1"/>
  <c r="P719" i="1"/>
  <c r="J719" i="1"/>
  <c r="BE719" i="1" s="1"/>
  <c r="BK714" i="1"/>
  <c r="BI714" i="1"/>
  <c r="BH714" i="1"/>
  <c r="BG714" i="1"/>
  <c r="BF714" i="1"/>
  <c r="T714" i="1"/>
  <c r="R714" i="1"/>
  <c r="P714" i="1"/>
  <c r="J714" i="1"/>
  <c r="BE714" i="1" s="1"/>
  <c r="BK711" i="1"/>
  <c r="BI711" i="1"/>
  <c r="BH711" i="1"/>
  <c r="BG711" i="1"/>
  <c r="BF711" i="1"/>
  <c r="BE711" i="1"/>
  <c r="T711" i="1"/>
  <c r="R711" i="1"/>
  <c r="P711" i="1"/>
  <c r="J711" i="1"/>
  <c r="BK709" i="1"/>
  <c r="BI709" i="1"/>
  <c r="BH709" i="1"/>
  <c r="BG709" i="1"/>
  <c r="BF709" i="1"/>
  <c r="T709" i="1"/>
  <c r="R709" i="1"/>
  <c r="P709" i="1"/>
  <c r="J709" i="1"/>
  <c r="BE709" i="1" s="1"/>
  <c r="BK706" i="1"/>
  <c r="BI706" i="1"/>
  <c r="BH706" i="1"/>
  <c r="BG706" i="1"/>
  <c r="BF706" i="1"/>
  <c r="T706" i="1"/>
  <c r="R706" i="1"/>
  <c r="P706" i="1"/>
  <c r="J706" i="1"/>
  <c r="BE706" i="1" s="1"/>
  <c r="BK704" i="1"/>
  <c r="BI704" i="1"/>
  <c r="BH704" i="1"/>
  <c r="BG704" i="1"/>
  <c r="BF704" i="1"/>
  <c r="T704" i="1"/>
  <c r="R704" i="1"/>
  <c r="P704" i="1"/>
  <c r="J704" i="1"/>
  <c r="BE704" i="1" s="1"/>
  <c r="BK702" i="1"/>
  <c r="BI702" i="1"/>
  <c r="BH702" i="1"/>
  <c r="BG702" i="1"/>
  <c r="BF702" i="1"/>
  <c r="T702" i="1"/>
  <c r="R702" i="1"/>
  <c r="P702" i="1"/>
  <c r="J702" i="1"/>
  <c r="BE702" i="1" s="1"/>
  <c r="BK699" i="1"/>
  <c r="BK692" i="1" s="1"/>
  <c r="J692" i="1" s="1"/>
  <c r="J104" i="1" s="1"/>
  <c r="BI699" i="1"/>
  <c r="BH699" i="1"/>
  <c r="BG699" i="1"/>
  <c r="BF699" i="1"/>
  <c r="T699" i="1"/>
  <c r="R699" i="1"/>
  <c r="P699" i="1"/>
  <c r="P692" i="1" s="1"/>
  <c r="J699" i="1"/>
  <c r="BE699" i="1" s="1"/>
  <c r="BK693" i="1"/>
  <c r="BI693" i="1"/>
  <c r="BH693" i="1"/>
  <c r="BG693" i="1"/>
  <c r="BF693" i="1"/>
  <c r="T693" i="1"/>
  <c r="R693" i="1"/>
  <c r="R692" i="1" s="1"/>
  <c r="P693" i="1"/>
  <c r="J693" i="1"/>
  <c r="BE693" i="1" s="1"/>
  <c r="BK689" i="1"/>
  <c r="BI689" i="1"/>
  <c r="BH689" i="1"/>
  <c r="BG689" i="1"/>
  <c r="BF689" i="1"/>
  <c r="T689" i="1"/>
  <c r="R689" i="1"/>
  <c r="P689" i="1"/>
  <c r="J689" i="1"/>
  <c r="BE689" i="1" s="1"/>
  <c r="BK686" i="1"/>
  <c r="BI686" i="1"/>
  <c r="BH686" i="1"/>
  <c r="BG686" i="1"/>
  <c r="BF686" i="1"/>
  <c r="T686" i="1"/>
  <c r="R686" i="1"/>
  <c r="P686" i="1"/>
  <c r="J686" i="1"/>
  <c r="BE686" i="1" s="1"/>
  <c r="BK683" i="1"/>
  <c r="BI683" i="1"/>
  <c r="BH683" i="1"/>
  <c r="BG683" i="1"/>
  <c r="BF683" i="1"/>
  <c r="T683" i="1"/>
  <c r="T682" i="1" s="1"/>
  <c r="R683" i="1"/>
  <c r="R682" i="1" s="1"/>
  <c r="P683" i="1"/>
  <c r="J683" i="1"/>
  <c r="BE683" i="1" s="1"/>
  <c r="BK680" i="1"/>
  <c r="BI680" i="1"/>
  <c r="BH680" i="1"/>
  <c r="BG680" i="1"/>
  <c r="BF680" i="1"/>
  <c r="BE680" i="1"/>
  <c r="T680" i="1"/>
  <c r="R680" i="1"/>
  <c r="P680" i="1"/>
  <c r="J680" i="1"/>
  <c r="BK675" i="1"/>
  <c r="BI675" i="1"/>
  <c r="BH675" i="1"/>
  <c r="BG675" i="1"/>
  <c r="BF675" i="1"/>
  <c r="BE675" i="1"/>
  <c r="T675" i="1"/>
  <c r="R675" i="1"/>
  <c r="P675" i="1"/>
  <c r="J675" i="1"/>
  <c r="BK671" i="1"/>
  <c r="BI671" i="1"/>
  <c r="BH671" i="1"/>
  <c r="BG671" i="1"/>
  <c r="BF671" i="1"/>
  <c r="T671" i="1"/>
  <c r="R671" i="1"/>
  <c r="P671" i="1"/>
  <c r="J671" i="1"/>
  <c r="BE671" i="1" s="1"/>
  <c r="BK669" i="1"/>
  <c r="BI669" i="1"/>
  <c r="BH669" i="1"/>
  <c r="BG669" i="1"/>
  <c r="BF669" i="1"/>
  <c r="T669" i="1"/>
  <c r="R669" i="1"/>
  <c r="P669" i="1"/>
  <c r="J669" i="1"/>
  <c r="BE669" i="1" s="1"/>
  <c r="BK664" i="1"/>
  <c r="BI664" i="1"/>
  <c r="BH664" i="1"/>
  <c r="BG664" i="1"/>
  <c r="BF664" i="1"/>
  <c r="T664" i="1"/>
  <c r="R664" i="1"/>
  <c r="P664" i="1"/>
  <c r="J664" i="1"/>
  <c r="BE664" i="1" s="1"/>
  <c r="BK661" i="1"/>
  <c r="BI661" i="1"/>
  <c r="BH661" i="1"/>
  <c r="BG661" i="1"/>
  <c r="BF661" i="1"/>
  <c r="BE661" i="1"/>
  <c r="T661" i="1"/>
  <c r="R661" i="1"/>
  <c r="P661" i="1"/>
  <c r="J661" i="1"/>
  <c r="BK654" i="1"/>
  <c r="BI654" i="1"/>
  <c r="BH654" i="1"/>
  <c r="BG654" i="1"/>
  <c r="BF654" i="1"/>
  <c r="T654" i="1"/>
  <c r="R654" i="1"/>
  <c r="P654" i="1"/>
  <c r="J654" i="1"/>
  <c r="BE654" i="1" s="1"/>
  <c r="BK647" i="1"/>
  <c r="BI647" i="1"/>
  <c r="BH647" i="1"/>
  <c r="BG647" i="1"/>
  <c r="BF647" i="1"/>
  <c r="T647" i="1"/>
  <c r="R647" i="1"/>
  <c r="P647" i="1"/>
  <c r="J647" i="1"/>
  <c r="BE647" i="1" s="1"/>
  <c r="BK645" i="1"/>
  <c r="BI645" i="1"/>
  <c r="BH645" i="1"/>
  <c r="BG645" i="1"/>
  <c r="BF645" i="1"/>
  <c r="T645" i="1"/>
  <c r="R645" i="1"/>
  <c r="P645" i="1"/>
  <c r="J645" i="1"/>
  <c r="BE645" i="1" s="1"/>
  <c r="BK632" i="1"/>
  <c r="BI632" i="1"/>
  <c r="BH632" i="1"/>
  <c r="BG632" i="1"/>
  <c r="BF632" i="1"/>
  <c r="T632" i="1"/>
  <c r="R632" i="1"/>
  <c r="P632" i="1"/>
  <c r="J632" i="1"/>
  <c r="BE632" i="1" s="1"/>
  <c r="BK630" i="1"/>
  <c r="BI630" i="1"/>
  <c r="BH630" i="1"/>
  <c r="BG630" i="1"/>
  <c r="BF630" i="1"/>
  <c r="T630" i="1"/>
  <c r="R630" i="1"/>
  <c r="P630" i="1"/>
  <c r="J630" i="1"/>
  <c r="BE630" i="1" s="1"/>
  <c r="BK599" i="1"/>
  <c r="BI599" i="1"/>
  <c r="BH599" i="1"/>
  <c r="BG599" i="1"/>
  <c r="BF599" i="1"/>
  <c r="T599" i="1"/>
  <c r="R599" i="1"/>
  <c r="P599" i="1"/>
  <c r="J599" i="1"/>
  <c r="BE599" i="1" s="1"/>
  <c r="BK569" i="1"/>
  <c r="BI569" i="1"/>
  <c r="BH569" i="1"/>
  <c r="BG569" i="1"/>
  <c r="BF569" i="1"/>
  <c r="BE569" i="1"/>
  <c r="T569" i="1"/>
  <c r="R569" i="1"/>
  <c r="P569" i="1"/>
  <c r="J569" i="1"/>
  <c r="BK565" i="1"/>
  <c r="BI565" i="1"/>
  <c r="BH565" i="1"/>
  <c r="BG565" i="1"/>
  <c r="BF565" i="1"/>
  <c r="T565" i="1"/>
  <c r="R565" i="1"/>
  <c r="P565" i="1"/>
  <c r="J565" i="1"/>
  <c r="BE565" i="1" s="1"/>
  <c r="BK559" i="1"/>
  <c r="BI559" i="1"/>
  <c r="BH559" i="1"/>
  <c r="BG559" i="1"/>
  <c r="BF559" i="1"/>
  <c r="T559" i="1"/>
  <c r="R559" i="1"/>
  <c r="P559" i="1"/>
  <c r="J559" i="1"/>
  <c r="BE559" i="1" s="1"/>
  <c r="BK557" i="1"/>
  <c r="BI557" i="1"/>
  <c r="BH557" i="1"/>
  <c r="BG557" i="1"/>
  <c r="BF557" i="1"/>
  <c r="T557" i="1"/>
  <c r="R557" i="1"/>
  <c r="P557" i="1"/>
  <c r="J557" i="1"/>
  <c r="BE557" i="1" s="1"/>
  <c r="BK540" i="1"/>
  <c r="BI540" i="1"/>
  <c r="BH540" i="1"/>
  <c r="BG540" i="1"/>
  <c r="BF540" i="1"/>
  <c r="T540" i="1"/>
  <c r="R540" i="1"/>
  <c r="P540" i="1"/>
  <c r="J540" i="1"/>
  <c r="BE540" i="1" s="1"/>
  <c r="BK536" i="1"/>
  <c r="BI536" i="1"/>
  <c r="BH536" i="1"/>
  <c r="BG536" i="1"/>
  <c r="BF536" i="1"/>
  <c r="T536" i="1"/>
  <c r="R536" i="1"/>
  <c r="P536" i="1"/>
  <c r="J536" i="1"/>
  <c r="BE536" i="1" s="1"/>
  <c r="BK534" i="1"/>
  <c r="BI534" i="1"/>
  <c r="BH534" i="1"/>
  <c r="BG534" i="1"/>
  <c r="BF534" i="1"/>
  <c r="T534" i="1"/>
  <c r="R534" i="1"/>
  <c r="P534" i="1"/>
  <c r="J534" i="1"/>
  <c r="BE534" i="1" s="1"/>
  <c r="BK518" i="1"/>
  <c r="BI518" i="1"/>
  <c r="BH518" i="1"/>
  <c r="BG518" i="1"/>
  <c r="BF518" i="1"/>
  <c r="BE518" i="1"/>
  <c r="T518" i="1"/>
  <c r="R518" i="1"/>
  <c r="P518" i="1"/>
  <c r="J518" i="1"/>
  <c r="BK489" i="1"/>
  <c r="BI489" i="1"/>
  <c r="BH489" i="1"/>
  <c r="BG489" i="1"/>
  <c r="BF489" i="1"/>
  <c r="T489" i="1"/>
  <c r="R489" i="1"/>
  <c r="P489" i="1"/>
  <c r="J489" i="1"/>
  <c r="BE489" i="1" s="1"/>
  <c r="BK487" i="1"/>
  <c r="BI487" i="1"/>
  <c r="BH487" i="1"/>
  <c r="BG487" i="1"/>
  <c r="BF487" i="1"/>
  <c r="T487" i="1"/>
  <c r="R487" i="1"/>
  <c r="P487" i="1"/>
  <c r="J487" i="1"/>
  <c r="BE487" i="1" s="1"/>
  <c r="BK484" i="1"/>
  <c r="BI484" i="1"/>
  <c r="BH484" i="1"/>
  <c r="BG484" i="1"/>
  <c r="BF484" i="1"/>
  <c r="T484" i="1"/>
  <c r="R484" i="1"/>
  <c r="P484" i="1"/>
  <c r="J484" i="1"/>
  <c r="BE484" i="1" s="1"/>
  <c r="BK479" i="1"/>
  <c r="BI479" i="1"/>
  <c r="BH479" i="1"/>
  <c r="BG479" i="1"/>
  <c r="BF479" i="1"/>
  <c r="BE479" i="1"/>
  <c r="T479" i="1"/>
  <c r="R479" i="1"/>
  <c r="P479" i="1"/>
  <c r="J479" i="1"/>
  <c r="BK477" i="1"/>
  <c r="BI477" i="1"/>
  <c r="BH477" i="1"/>
  <c r="BG477" i="1"/>
  <c r="BF477" i="1"/>
  <c r="T477" i="1"/>
  <c r="R477" i="1"/>
  <c r="P477" i="1"/>
  <c r="J477" i="1"/>
  <c r="BE477" i="1" s="1"/>
  <c r="BK397" i="1"/>
  <c r="BI397" i="1"/>
  <c r="BH397" i="1"/>
  <c r="BG397" i="1"/>
  <c r="BF397" i="1"/>
  <c r="T397" i="1"/>
  <c r="R397" i="1"/>
  <c r="P397" i="1"/>
  <c r="J397" i="1"/>
  <c r="BE397" i="1" s="1"/>
  <c r="BK379" i="1"/>
  <c r="BI379" i="1"/>
  <c r="BH379" i="1"/>
  <c r="BG379" i="1"/>
  <c r="BF379" i="1"/>
  <c r="T379" i="1"/>
  <c r="R379" i="1"/>
  <c r="P379" i="1"/>
  <c r="J379" i="1"/>
  <c r="BE379" i="1" s="1"/>
  <c r="BK311" i="1"/>
  <c r="BI311" i="1"/>
  <c r="BH311" i="1"/>
  <c r="BG311" i="1"/>
  <c r="BF311" i="1"/>
  <c r="T311" i="1"/>
  <c r="R311" i="1"/>
  <c r="P311" i="1"/>
  <c r="J311" i="1"/>
  <c r="BE311" i="1" s="1"/>
  <c r="BK305" i="1"/>
  <c r="BI305" i="1"/>
  <c r="BH305" i="1"/>
  <c r="BG305" i="1"/>
  <c r="BF305" i="1"/>
  <c r="T305" i="1"/>
  <c r="T304" i="1" s="1"/>
  <c r="R305" i="1"/>
  <c r="P305" i="1"/>
  <c r="P304" i="1" s="1"/>
  <c r="J305" i="1"/>
  <c r="BE305" i="1" s="1"/>
  <c r="BK299" i="1"/>
  <c r="BI299" i="1"/>
  <c r="BH299" i="1"/>
  <c r="BG299" i="1"/>
  <c r="BF299" i="1"/>
  <c r="T299" i="1"/>
  <c r="R299" i="1"/>
  <c r="P299" i="1"/>
  <c r="J299" i="1"/>
  <c r="BE299" i="1" s="1"/>
  <c r="BK294" i="1"/>
  <c r="BI294" i="1"/>
  <c r="BH294" i="1"/>
  <c r="BG294" i="1"/>
  <c r="BF294" i="1"/>
  <c r="T294" i="1"/>
  <c r="R294" i="1"/>
  <c r="P294" i="1"/>
  <c r="J294" i="1"/>
  <c r="BE294" i="1" s="1"/>
  <c r="BK289" i="1"/>
  <c r="BI289" i="1"/>
  <c r="BH289" i="1"/>
  <c r="BG289" i="1"/>
  <c r="BF289" i="1"/>
  <c r="T289" i="1"/>
  <c r="R289" i="1"/>
  <c r="P289" i="1"/>
  <c r="J289" i="1"/>
  <c r="BE289" i="1" s="1"/>
  <c r="BK284" i="1"/>
  <c r="BI284" i="1"/>
  <c r="BH284" i="1"/>
  <c r="BG284" i="1"/>
  <c r="BF284" i="1"/>
  <c r="T284" i="1"/>
  <c r="R284" i="1"/>
  <c r="P284" i="1"/>
  <c r="J284" i="1"/>
  <c r="BE284" i="1" s="1"/>
  <c r="BK282" i="1"/>
  <c r="BI282" i="1"/>
  <c r="BH282" i="1"/>
  <c r="BG282" i="1"/>
  <c r="BF282" i="1"/>
  <c r="T282" i="1"/>
  <c r="R282" i="1"/>
  <c r="P282" i="1"/>
  <c r="J282" i="1"/>
  <c r="BE282" i="1" s="1"/>
  <c r="BK280" i="1"/>
  <c r="BI280" i="1"/>
  <c r="BH280" i="1"/>
  <c r="BG280" i="1"/>
  <c r="BF280" i="1"/>
  <c r="T280" i="1"/>
  <c r="R280" i="1"/>
  <c r="P280" i="1"/>
  <c r="J280" i="1"/>
  <c r="BE280" i="1" s="1"/>
  <c r="BK278" i="1"/>
  <c r="BI278" i="1"/>
  <c r="BH278" i="1"/>
  <c r="BG278" i="1"/>
  <c r="BF278" i="1"/>
  <c r="BE278" i="1"/>
  <c r="T278" i="1"/>
  <c r="R278" i="1"/>
  <c r="P278" i="1"/>
  <c r="J278" i="1"/>
  <c r="BK276" i="1"/>
  <c r="BI276" i="1"/>
  <c r="BH276" i="1"/>
  <c r="BG276" i="1"/>
  <c r="BF276" i="1"/>
  <c r="T276" i="1"/>
  <c r="R276" i="1"/>
  <c r="P276" i="1"/>
  <c r="J276" i="1"/>
  <c r="BE276" i="1" s="1"/>
  <c r="BK274" i="1"/>
  <c r="BI274" i="1"/>
  <c r="BH274" i="1"/>
  <c r="BG274" i="1"/>
  <c r="BF274" i="1"/>
  <c r="T274" i="1"/>
  <c r="R274" i="1"/>
  <c r="P274" i="1"/>
  <c r="J274" i="1"/>
  <c r="BE274" i="1" s="1"/>
  <c r="BK272" i="1"/>
  <c r="BI272" i="1"/>
  <c r="BH272" i="1"/>
  <c r="BG272" i="1"/>
  <c r="BF272" i="1"/>
  <c r="T272" i="1"/>
  <c r="R272" i="1"/>
  <c r="P272" i="1"/>
  <c r="J272" i="1"/>
  <c r="BE272" i="1" s="1"/>
  <c r="BK270" i="1"/>
  <c r="BI270" i="1"/>
  <c r="BH270" i="1"/>
  <c r="BG270" i="1"/>
  <c r="BF270" i="1"/>
  <c r="BE270" i="1"/>
  <c r="T270" i="1"/>
  <c r="R270" i="1"/>
  <c r="P270" i="1"/>
  <c r="J270" i="1"/>
  <c r="BK268" i="1"/>
  <c r="BI268" i="1"/>
  <c r="BH268" i="1"/>
  <c r="BG268" i="1"/>
  <c r="BF268" i="1"/>
  <c r="BE268" i="1"/>
  <c r="T268" i="1"/>
  <c r="R268" i="1"/>
  <c r="P268" i="1"/>
  <c r="J268" i="1"/>
  <c r="BK266" i="1"/>
  <c r="BI266" i="1"/>
  <c r="BH266" i="1"/>
  <c r="BG266" i="1"/>
  <c r="BF266" i="1"/>
  <c r="T266" i="1"/>
  <c r="R266" i="1"/>
  <c r="P266" i="1"/>
  <c r="J266" i="1"/>
  <c r="BE266" i="1" s="1"/>
  <c r="BK264" i="1"/>
  <c r="BI264" i="1"/>
  <c r="BH264" i="1"/>
  <c r="BG264" i="1"/>
  <c r="BF264" i="1"/>
  <c r="T264" i="1"/>
  <c r="R264" i="1"/>
  <c r="P264" i="1"/>
  <c r="J264" i="1"/>
  <c r="BE264" i="1" s="1"/>
  <c r="BK262" i="1"/>
  <c r="BI262" i="1"/>
  <c r="BH262" i="1"/>
  <c r="BG262" i="1"/>
  <c r="BF262" i="1"/>
  <c r="T262" i="1"/>
  <c r="R262" i="1"/>
  <c r="P262" i="1"/>
  <c r="J262" i="1"/>
  <c r="BE262" i="1" s="1"/>
  <c r="BK260" i="1"/>
  <c r="BI260" i="1"/>
  <c r="BH260" i="1"/>
  <c r="BG260" i="1"/>
  <c r="BF260" i="1"/>
  <c r="BE260" i="1"/>
  <c r="T260" i="1"/>
  <c r="R260" i="1"/>
  <c r="R259" i="1" s="1"/>
  <c r="P260" i="1"/>
  <c r="J260" i="1"/>
  <c r="BK256" i="1"/>
  <c r="BI256" i="1"/>
  <c r="BH256" i="1"/>
  <c r="BG256" i="1"/>
  <c r="BF256" i="1"/>
  <c r="BE256" i="1"/>
  <c r="T256" i="1"/>
  <c r="R256" i="1"/>
  <c r="P256" i="1"/>
  <c r="J256" i="1"/>
  <c r="BK251" i="1"/>
  <c r="BI251" i="1"/>
  <c r="BH251" i="1"/>
  <c r="BG251" i="1"/>
  <c r="BF251" i="1"/>
  <c r="T251" i="1"/>
  <c r="R251" i="1"/>
  <c r="P251" i="1"/>
  <c r="J251" i="1"/>
  <c r="BE251" i="1" s="1"/>
  <c r="BK248" i="1"/>
  <c r="BI248" i="1"/>
  <c r="BH248" i="1"/>
  <c r="BG248" i="1"/>
  <c r="BF248" i="1"/>
  <c r="T248" i="1"/>
  <c r="R248" i="1"/>
  <c r="P248" i="1"/>
  <c r="J248" i="1"/>
  <c r="BE248" i="1" s="1"/>
  <c r="BK246" i="1"/>
  <c r="BI246" i="1"/>
  <c r="BH246" i="1"/>
  <c r="BG246" i="1"/>
  <c r="BF246" i="1"/>
  <c r="T246" i="1"/>
  <c r="R246" i="1"/>
  <c r="P246" i="1"/>
  <c r="J246" i="1"/>
  <c r="BE246" i="1" s="1"/>
  <c r="BK236" i="1"/>
  <c r="BI236" i="1"/>
  <c r="BH236" i="1"/>
  <c r="BG236" i="1"/>
  <c r="BF236" i="1"/>
  <c r="BE236" i="1"/>
  <c r="T236" i="1"/>
  <c r="R236" i="1"/>
  <c r="P236" i="1"/>
  <c r="J236" i="1"/>
  <c r="BK227" i="1"/>
  <c r="BI227" i="1"/>
  <c r="BH227" i="1"/>
  <c r="BG227" i="1"/>
  <c r="BF227" i="1"/>
  <c r="BE227" i="1"/>
  <c r="T227" i="1"/>
  <c r="R227" i="1"/>
  <c r="P227" i="1"/>
  <c r="J227" i="1"/>
  <c r="BK217" i="1"/>
  <c r="BI217" i="1"/>
  <c r="BH217" i="1"/>
  <c r="BG217" i="1"/>
  <c r="BF217" i="1"/>
  <c r="T217" i="1"/>
  <c r="R217" i="1"/>
  <c r="P217" i="1"/>
  <c r="J217" i="1"/>
  <c r="BE217" i="1" s="1"/>
  <c r="BK213" i="1"/>
  <c r="BI213" i="1"/>
  <c r="BH213" i="1"/>
  <c r="BG213" i="1"/>
  <c r="BF213" i="1"/>
  <c r="T213" i="1"/>
  <c r="R213" i="1"/>
  <c r="P213" i="1"/>
  <c r="J213" i="1"/>
  <c r="BE213" i="1" s="1"/>
  <c r="BK207" i="1"/>
  <c r="BI207" i="1"/>
  <c r="BH207" i="1"/>
  <c r="BG207" i="1"/>
  <c r="BF207" i="1"/>
  <c r="T207" i="1"/>
  <c r="R207" i="1"/>
  <c r="P207" i="1"/>
  <c r="J207" i="1"/>
  <c r="BE207" i="1" s="1"/>
  <c r="BK205" i="1"/>
  <c r="BI205" i="1"/>
  <c r="BH205" i="1"/>
  <c r="BG205" i="1"/>
  <c r="BF205" i="1"/>
  <c r="BE205" i="1"/>
  <c r="T205" i="1"/>
  <c r="R205" i="1"/>
  <c r="P205" i="1"/>
  <c r="J205" i="1"/>
  <c r="BK202" i="1"/>
  <c r="BI202" i="1"/>
  <c r="BH202" i="1"/>
  <c r="BG202" i="1"/>
  <c r="BF202" i="1"/>
  <c r="T202" i="1"/>
  <c r="R202" i="1"/>
  <c r="P202" i="1"/>
  <c r="J202" i="1"/>
  <c r="BE202" i="1" s="1"/>
  <c r="BK198" i="1"/>
  <c r="BI198" i="1"/>
  <c r="BH198" i="1"/>
  <c r="BG198" i="1"/>
  <c r="BF198" i="1"/>
  <c r="T198" i="1"/>
  <c r="R198" i="1"/>
  <c r="P198" i="1"/>
  <c r="J198" i="1"/>
  <c r="BE198" i="1" s="1"/>
  <c r="BK195" i="1"/>
  <c r="BI195" i="1"/>
  <c r="BH195" i="1"/>
  <c r="BG195" i="1"/>
  <c r="BF195" i="1"/>
  <c r="T195" i="1"/>
  <c r="R195" i="1"/>
  <c r="P195" i="1"/>
  <c r="J195" i="1"/>
  <c r="BE195" i="1" s="1"/>
  <c r="BK186" i="1"/>
  <c r="BI186" i="1"/>
  <c r="BH186" i="1"/>
  <c r="BG186" i="1"/>
  <c r="BF186" i="1"/>
  <c r="T186" i="1"/>
  <c r="R186" i="1"/>
  <c r="P186" i="1"/>
  <c r="J186" i="1"/>
  <c r="BE186" i="1" s="1"/>
  <c r="BK176" i="1"/>
  <c r="BI176" i="1"/>
  <c r="BH176" i="1"/>
  <c r="BG176" i="1"/>
  <c r="BF176" i="1"/>
  <c r="T176" i="1"/>
  <c r="R176" i="1"/>
  <c r="P176" i="1"/>
  <c r="J176" i="1"/>
  <c r="BE176" i="1" s="1"/>
  <c r="BK174" i="1"/>
  <c r="BI174" i="1"/>
  <c r="BH174" i="1"/>
  <c r="BG174" i="1"/>
  <c r="BF174" i="1"/>
  <c r="T174" i="1"/>
  <c r="R174" i="1"/>
  <c r="P174" i="1"/>
  <c r="P171" i="1" s="1"/>
  <c r="J174" i="1"/>
  <c r="BE174" i="1" s="1"/>
  <c r="BK172" i="1"/>
  <c r="BI172" i="1"/>
  <c r="BH172" i="1"/>
  <c r="BG172" i="1"/>
  <c r="BF172" i="1"/>
  <c r="T172" i="1"/>
  <c r="R172" i="1"/>
  <c r="R171" i="1" s="1"/>
  <c r="P172" i="1"/>
  <c r="J172" i="1"/>
  <c r="BE172" i="1" s="1"/>
  <c r="BK168" i="1"/>
  <c r="BI168" i="1"/>
  <c r="BH168" i="1"/>
  <c r="BG168" i="1"/>
  <c r="BF168" i="1"/>
  <c r="BE168" i="1"/>
  <c r="T168" i="1"/>
  <c r="R168" i="1"/>
  <c r="P168" i="1"/>
  <c r="J168" i="1"/>
  <c r="BK162" i="1"/>
  <c r="BI162" i="1"/>
  <c r="BH162" i="1"/>
  <c r="BG162" i="1"/>
  <c r="BF162" i="1"/>
  <c r="T162" i="1"/>
  <c r="R162" i="1"/>
  <c r="P162" i="1"/>
  <c r="J162" i="1"/>
  <c r="BE162" i="1" s="1"/>
  <c r="BK159" i="1"/>
  <c r="BI159" i="1"/>
  <c r="BH159" i="1"/>
  <c r="BG159" i="1"/>
  <c r="BF159" i="1"/>
  <c r="T159" i="1"/>
  <c r="R159" i="1"/>
  <c r="P159" i="1"/>
  <c r="J159" i="1"/>
  <c r="BE159" i="1" s="1"/>
  <c r="BK156" i="1"/>
  <c r="BK137" i="1" s="1"/>
  <c r="J137" i="1" s="1"/>
  <c r="J98" i="1" s="1"/>
  <c r="BI156" i="1"/>
  <c r="BH156" i="1"/>
  <c r="BG156" i="1"/>
  <c r="BF156" i="1"/>
  <c r="T156" i="1"/>
  <c r="R156" i="1"/>
  <c r="P156" i="1"/>
  <c r="J156" i="1"/>
  <c r="BE156" i="1" s="1"/>
  <c r="BK153" i="1"/>
  <c r="BI153" i="1"/>
  <c r="BH153" i="1"/>
  <c r="BG153" i="1"/>
  <c r="BF153" i="1"/>
  <c r="BE153" i="1"/>
  <c r="T153" i="1"/>
  <c r="R153" i="1"/>
  <c r="P153" i="1"/>
  <c r="J153" i="1"/>
  <c r="BK148" i="1"/>
  <c r="BI148" i="1"/>
  <c r="BH148" i="1"/>
  <c r="BG148" i="1"/>
  <c r="BF148" i="1"/>
  <c r="BE148" i="1"/>
  <c r="T148" i="1"/>
  <c r="R148" i="1"/>
  <c r="P148" i="1"/>
  <c r="J148" i="1"/>
  <c r="BK145" i="1"/>
  <c r="BI145" i="1"/>
  <c r="BH145" i="1"/>
  <c r="BG145" i="1"/>
  <c r="F35" i="1" s="1"/>
  <c r="BF145" i="1"/>
  <c r="T145" i="1"/>
  <c r="R145" i="1"/>
  <c r="P145" i="1"/>
  <c r="J145" i="1"/>
  <c r="BE145" i="1" s="1"/>
  <c r="BK138" i="1"/>
  <c r="BI138" i="1"/>
  <c r="BH138" i="1"/>
  <c r="F36" i="1" s="1"/>
  <c r="BG138" i="1"/>
  <c r="BF138" i="1"/>
  <c r="T138" i="1"/>
  <c r="R138" i="1"/>
  <c r="P138" i="1"/>
  <c r="J138" i="1"/>
  <c r="BE138" i="1" s="1"/>
  <c r="F132" i="1"/>
  <c r="F129" i="1"/>
  <c r="E127" i="1"/>
  <c r="F92" i="1"/>
  <c r="J91" i="1"/>
  <c r="J89" i="1"/>
  <c r="F89" i="1"/>
  <c r="E87" i="1"/>
  <c r="J37" i="1"/>
  <c r="J36" i="1"/>
  <c r="J35" i="1"/>
  <c r="J92" i="1" s="1"/>
  <c r="J131" i="1" s="1"/>
  <c r="F131" i="1" s="1"/>
  <c r="J129" i="1" s="1"/>
  <c r="E85" i="1" s="1"/>
  <c r="BK259" i="1" l="1"/>
  <c r="J259" i="1" s="1"/>
  <c r="J100" i="1" s="1"/>
  <c r="BK756" i="1"/>
  <c r="R756" i="1"/>
  <c r="P920" i="1"/>
  <c r="R137" i="1"/>
  <c r="R136" i="1" s="1"/>
  <c r="BK777" i="1"/>
  <c r="J777" i="1" s="1"/>
  <c r="J109" i="1" s="1"/>
  <c r="R960" i="1"/>
  <c r="T137" i="1"/>
  <c r="T136" i="1" s="1"/>
  <c r="R721" i="1"/>
  <c r="P777" i="1"/>
  <c r="P970" i="1"/>
  <c r="BK970" i="1"/>
  <c r="J970" i="1" s="1"/>
  <c r="J112" i="1" s="1"/>
  <c r="R1027" i="1"/>
  <c r="P259" i="1"/>
  <c r="T692" i="1"/>
  <c r="T568" i="1"/>
  <c r="P682" i="1"/>
  <c r="R920" i="1"/>
  <c r="F37" i="1"/>
  <c r="P568" i="1"/>
  <c r="BK568" i="1"/>
  <c r="J568" i="1" s="1"/>
  <c r="J102" i="1" s="1"/>
  <c r="T721" i="1"/>
  <c r="T756" i="1"/>
  <c r="T755" i="1" s="1"/>
  <c r="R777" i="1"/>
  <c r="R970" i="1"/>
  <c r="T1027" i="1"/>
  <c r="T171" i="1"/>
  <c r="T259" i="1"/>
  <c r="R304" i="1"/>
  <c r="T970" i="1"/>
  <c r="BK682" i="1"/>
  <c r="J682" i="1" s="1"/>
  <c r="J103" i="1" s="1"/>
  <c r="P756" i="1"/>
  <c r="P755" i="1" s="1"/>
  <c r="T1157" i="1"/>
  <c r="BK721" i="1"/>
  <c r="J721" i="1" s="1"/>
  <c r="J105" i="1" s="1"/>
  <c r="BK920" i="1"/>
  <c r="J920" i="1" s="1"/>
  <c r="J110" i="1" s="1"/>
  <c r="P137" i="1"/>
  <c r="P721" i="1"/>
  <c r="T1045" i="1"/>
  <c r="J34" i="1"/>
  <c r="BK171" i="1"/>
  <c r="J171" i="1" s="1"/>
  <c r="J99" i="1" s="1"/>
  <c r="BK304" i="1"/>
  <c r="J304" i="1" s="1"/>
  <c r="J101" i="1" s="1"/>
  <c r="R568" i="1"/>
  <c r="T920" i="1"/>
  <c r="J33" i="1"/>
  <c r="F33" i="1"/>
  <c r="J756" i="1"/>
  <c r="J108" i="1" s="1"/>
  <c r="BK755" i="1"/>
  <c r="J755" i="1" s="1"/>
  <c r="J107" i="1" s="1"/>
  <c r="P136" i="1"/>
  <c r="J132" i="1"/>
  <c r="F91" i="1"/>
  <c r="E125" i="1"/>
  <c r="F34" i="1"/>
  <c r="R135" i="1" l="1"/>
  <c r="R755" i="1"/>
  <c r="BK136" i="1"/>
  <c r="P135" i="1"/>
  <c r="T135" i="1"/>
  <c r="J136" i="1"/>
  <c r="J97" i="1" s="1"/>
  <c r="BK135" i="1"/>
  <c r="J135" i="1" s="1"/>
  <c r="J96" i="1" l="1"/>
  <c r="J30" i="1"/>
  <c r="J39" i="1" s="1"/>
</calcChain>
</file>

<file path=xl/sharedStrings.xml><?xml version="1.0" encoding="utf-8"?>
<sst xmlns="http://schemas.openxmlformats.org/spreadsheetml/2006/main" count="9693" uniqueCount="1288">
  <si>
    <t>&gt;&gt;  skryté sloupce  &lt;&lt;</t>
  </si>
  <si>
    <t>{378aa4eb-2d94-46cb-a835-58fb036ac9bd}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</si>
  <si>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</si>
  <si>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</si>
  <si>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</si>
  <si>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</si>
  <si>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</si>
  <si>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</si>
  <si>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101.1 - SO101.1 Hromadná garáž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</si>
  <si>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</si>
  <si>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</si>
  <si>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</si>
  <si>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</si>
  <si>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</si>
  <si>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</si>
  <si>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</si>
  <si>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</si>
  <si>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</si>
  <si>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</si>
  <si>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</si>
  <si>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</si>
  <si>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</si>
  <si>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</si>
  <si>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</si>
  <si>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</si>
  <si>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</si>
  <si>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</si>
  <si>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</si>
  <si>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</si>
  <si>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</si>
  <si>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</si>
  <si>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</si>
  <si>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</si>
  <si>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</si>
  <si>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</si>
  <si>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</si>
  <si>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</si>
  <si>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</si>
  <si>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</si>
  <si>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</si>
  <si>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</si>
  <si>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</si>
  <si>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</si>
  <si>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</si>
  <si>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</si>
  <si>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</si>
  <si>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</si>
  <si>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</si>
  <si>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</si>
  <si>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220 - Systémové smykové lišty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</si>
  <si>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</si>
  <si>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</si>
  <si>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</si>
  <si>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</si>
  <si>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</si>
  <si>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</si>
  <si>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</si>
  <si>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</si>
  <si>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</si>
  <si>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</si>
  <si>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</si>
  <si>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</si>
  <si>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</si>
  <si>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</si>
  <si>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</si>
  <si>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</si>
  <si>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</si>
  <si>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</si>
  <si>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</si>
  <si>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</si>
  <si>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</si>
  <si>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</si>
  <si>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</si>
  <si>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</si>
  <si>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</si>
  <si>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</si>
  <si>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</si>
  <si>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</si>
  <si>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</si>
  <si>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</si>
  <si>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</si>
  <si>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</si>
  <si>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</si>
  <si>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1</t>
  </si>
  <si>
    <t>0</t>
  </si>
  <si>
    <t>ROZPOCET</t>
  </si>
  <si>
    <t>Zemní práce</t>
  </si>
  <si>
    <t>K</t>
  </si>
  <si>
    <t>132201101</t>
  </si>
  <si>
    <t>Hloubení rýh š do 600 mm v hornině tř. 3 objemu do 100 m3</t>
  </si>
  <si>
    <t>m3</t>
  </si>
  <si>
    <t>CS ÚRS 2019 02</t>
  </si>
  <si>
    <t>4</t>
  </si>
  <si>
    <t>168599880</t>
  </si>
  <si>
    <t>PP</t>
  </si>
  <si>
    <t>Hloubení zapažených i nezapažených rýh šířky do 600 mm  s urovnáním dna do předepsaného profilu a spádu v hornině tř. 3 do 100 m3</t>
  </si>
  <si>
    <t>VV</t>
  </si>
  <si>
    <t>"pro drenáže"</t>
  </si>
  <si>
    <t>True</t>
  </si>
  <si>
    <t>(53,93+0,6)*0,6*(0,515+0,735)/2</t>
  </si>
  <si>
    <t>14,795*0,6*(0,735+0,809)/2+(58,4-12,3)*0,6*(0,545+0,775)/2</t>
  </si>
  <si>
    <t>12,3*0,6*(0,775+0,923)/2+60,9*0,6*(0,25+0,555)/2+18,105*0,6*(0,555+0,625)/2</t>
  </si>
  <si>
    <t>Součet</t>
  </si>
  <si>
    <t>132201109</t>
  </si>
  <si>
    <t>Příplatek za lepivost k hloubení rýh š do 600 mm v hornině tř. 3</t>
  </si>
  <si>
    <t>-615792398</t>
  </si>
  <si>
    <t>Hloubení zapažených i nezapažených rýh šířky do 600 mm  s urovnáním dna do předepsaného profilu a spádu v hornině tř. 3 Příplatek k cenám za lepivost horniny tř. 3</t>
  </si>
  <si>
    <t>72,94/2</t>
  </si>
  <si>
    <t>3</t>
  </si>
  <si>
    <t>162701105</t>
  </si>
  <si>
    <t>Vodorovné přemístění do 10000 m výkopku/sypaniny z horniny tř. 1 až 4</t>
  </si>
  <si>
    <t>-668929124</t>
  </si>
  <si>
    <t>Vodorovné přemístění výkopku nebo sypaniny po suchu  na obvyklém dopravním prostředku, bez naložení výkopku, avšak se složením bez rozhrnutí z horniny tř. 1 až 4 na vzdálenost přes 9 000 do 10 000 m</t>
  </si>
  <si>
    <t>"výkopek na meziskládku" 72,94</t>
  </si>
  <si>
    <t>"pro zásypy z meziskládky" 331,802</t>
  </si>
  <si>
    <t>171201211</t>
  </si>
  <si>
    <t>Poplatek za uložení stavebního odpadu - zeminy a kameniva na skládce</t>
  </si>
  <si>
    <t>t</t>
  </si>
  <si>
    <t>-927384756</t>
  </si>
  <si>
    <t>Poplatek za uložení stavebního odpadu na skládce (skládkovné) zeminy a kameniva zatříděného do Katalogu odpadů pod kódem 170 504</t>
  </si>
  <si>
    <t>72,94*1,8</t>
  </si>
  <si>
    <t>5</t>
  </si>
  <si>
    <t>174101102</t>
  </si>
  <si>
    <t>Zásyp v uzavřených prostorech sypaninou se zhutněním</t>
  </si>
  <si>
    <t>-1633300786</t>
  </si>
  <si>
    <t>Zásyp sypaninou z jakékoliv horniny  s uložením výkopku ve vrstvách se zhutněním v uzavřených prostorách s urovnáním povrchu zásypu</t>
  </si>
  <si>
    <t>"pod rampu" 7,86*8,74*1,227/2</t>
  </si>
  <si>
    <t>6</t>
  </si>
  <si>
    <t>M</t>
  </si>
  <si>
    <t>58344171</t>
  </si>
  <si>
    <t>štěrkodrť frakce 0/32</t>
  </si>
  <si>
    <t>8</t>
  </si>
  <si>
    <t>-1322752086</t>
  </si>
  <si>
    <t>"pod rampu" 7,86*8,74*1,227/2*2</t>
  </si>
  <si>
    <t>7</t>
  </si>
  <si>
    <t>175101201</t>
  </si>
  <si>
    <t>Obsypání objektu nad přilehlým původním terénem sypaninou bez prohození sítem, uloženou do 3 m</t>
  </si>
  <si>
    <t>-1202847036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</si>
  <si>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</si>
  <si>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53,325*((0,9+2,3)/2*1,7-1,9*0,3/2)</t>
  </si>
  <si>
    <t>59,7*((0,9+1,6)/2*0,6+0,8*0,3/2+0,5*0,3)</t>
  </si>
  <si>
    <t>((0,9+2,3)/2+33,6+(0,9+1,6)/2)*(1,2+3,1)/2*1,8</t>
  </si>
  <si>
    <t>181951102</t>
  </si>
  <si>
    <t>Úprava pláně v hornině tř. 1 až 4 se zhutněním</t>
  </si>
  <si>
    <t>m2</t>
  </si>
  <si>
    <t>1100139598</t>
  </si>
  <si>
    <t>Úprava pláně vyrovnáním výškových rozdílů  v hornině tř. 1 až 4 se zhutněním</t>
  </si>
  <si>
    <t>60,9*34,715</t>
  </si>
  <si>
    <t>Zakládání</t>
  </si>
  <si>
    <t>9</t>
  </si>
  <si>
    <t>21100-001R</t>
  </si>
  <si>
    <t>M+D drenážní šachtice d 315mm, vč. poklopu, dna, a těla z korugovaného potrubí, kompletní provedení, hl. do 2m</t>
  </si>
  <si>
    <t>kus</t>
  </si>
  <si>
    <t>750646411</t>
  </si>
  <si>
    <t>10</t>
  </si>
  <si>
    <t>21100-002R</t>
  </si>
  <si>
    <t>M+D drenážní šachtice d 315mm, vč. poklopu, dna, a těla z korugovaného potrubí, kompletní provedení, hl. 2-3,3m</t>
  </si>
  <si>
    <t>1411304053</t>
  </si>
  <si>
    <t>11</t>
  </si>
  <si>
    <t>211561111</t>
  </si>
  <si>
    <t>Výplň odvodňovacích žeber nebo trativodů kamenivem hrubým drceným frakce 4 až 16 mm</t>
  </si>
  <si>
    <t>-401295962</t>
  </si>
  <si>
    <t>Výplň kamenivem do rýh odvodňovacích žeber nebo trativodů  bez zhutnění, s úpravou povrchu výplně kamenivem hrubým drceným frakce 4 až 16 mm</t>
  </si>
  <si>
    <t>(53,93+0,6)*0,6*(0,715+0,935)/2</t>
  </si>
  <si>
    <t>14,795*0,6*0,935</t>
  </si>
  <si>
    <t>46,1*0,6*(0,825+1,18)/2</t>
  </si>
  <si>
    <t>12,3*0,6*(1,18+1,33)/2</t>
  </si>
  <si>
    <t>60,9*0,6*(0,7+0,735)/2</t>
  </si>
  <si>
    <t>18,105*0,6*(0,735+0,826)/2</t>
  </si>
  <si>
    <t>"odečet beton lože" -20,776</t>
  </si>
  <si>
    <t>12</t>
  </si>
  <si>
    <t>211971121</t>
  </si>
  <si>
    <t>Zřízení opláštění žeber nebo trativodů geotextilií v rýze nebo zářezu sklonu přes 1:2 š do 2,5 m</t>
  </si>
  <si>
    <t>1306425535</t>
  </si>
  <si>
    <t>Zřízení opláštění výplně z geotextilie odvodňovacích žeber nebo trativodů  v rýze nebo zářezu se stěnami svislými nebo šikmými o sklonu přes 1:2 při rozvinuté šířce opláštění do 2,5 m</t>
  </si>
  <si>
    <t>(53,93+0,6)*(0,6*2+0,715+0,935)</t>
  </si>
  <si>
    <t>14,795*(0,6+0,935)*2</t>
  </si>
  <si>
    <t>46,1*(0,6*2+0,825+1,18)</t>
  </si>
  <si>
    <t>12,3*(0,6*2+1,18+1,33)</t>
  </si>
  <si>
    <t>60,9*(0,6*2+0,7+0,735)</t>
  </si>
  <si>
    <t>18,105*(0,6*2+0,735+0,826)</t>
  </si>
  <si>
    <t>13</t>
  </si>
  <si>
    <t>69311033</t>
  </si>
  <si>
    <t>geotextilie tkaná separační, filtrační, výztužná PP pevnost v tahu 20kN/m</t>
  </si>
  <si>
    <t>-1280112405</t>
  </si>
  <si>
    <t>604,676*1,15</t>
  </si>
  <si>
    <t>14</t>
  </si>
  <si>
    <t>212312111</t>
  </si>
  <si>
    <t>Lože pro trativody z betonu prostého</t>
  </si>
  <si>
    <t>512269538</t>
  </si>
  <si>
    <t>Lože pro trativody  z betonu prostého</t>
  </si>
  <si>
    <t>(53,93+0,6+14,795+46,1+12,3+60,9+18,105)*0,6*(0,185+0,15)/2</t>
  </si>
  <si>
    <t>15</t>
  </si>
  <si>
    <t>212755214</t>
  </si>
  <si>
    <t>Trativody z drenážních trubek plastových flexibilních D 100 mm bez lože</t>
  </si>
  <si>
    <t>m</t>
  </si>
  <si>
    <t>1450700177</t>
  </si>
  <si>
    <t>Trativody bez lože z drenážních trubek  plastových flexibilních D 100 mm</t>
  </si>
  <si>
    <t>69,325+79,005</t>
  </si>
  <si>
    <t>16</t>
  </si>
  <si>
    <t>212755216</t>
  </si>
  <si>
    <t>Trativody z drenážních trubek plastových flexibilních D 160 mm bez lože</t>
  </si>
  <si>
    <t>1869021846</t>
  </si>
  <si>
    <t>Trativody bez lože z drenážních trubek  plastových flexibilních D 160 mm</t>
  </si>
  <si>
    <t>17</t>
  </si>
  <si>
    <t>271532212</t>
  </si>
  <si>
    <t>Podsyp pod základové konstrukce se zhutněním z hrubého kameniva frakce 16 až 32 mm</t>
  </si>
  <si>
    <t>-1996692810</t>
  </si>
  <si>
    <t>Podsyp pod základové konstrukce se zhutněním a urovnáním povrchu z kameniva hrubého, frakce 16 - 32 mm</t>
  </si>
  <si>
    <t>"pod žb desku"</t>
  </si>
  <si>
    <t>60,9*17,5*(0,4+0,2)/2+60,9*17,5*(0,7+0,585)/2</t>
  </si>
  <si>
    <t>(60,9-7,86)*(1,7+2,8)/2*1,1+7,86*1,1*1,1/2</t>
  </si>
  <si>
    <t>18</t>
  </si>
  <si>
    <t>273313611</t>
  </si>
  <si>
    <t>Základové desky z betonu tř. C 16/20</t>
  </si>
  <si>
    <t>-965267870</t>
  </si>
  <si>
    <t>Základy z betonu prostého desky z betonu kamenem neprokládaného tř. C 16/20</t>
  </si>
  <si>
    <t>"podkladní beton"</t>
  </si>
  <si>
    <t>"pod žb desku" (34*60,1-2,01*1,8+3,01*2,8)*0,1</t>
  </si>
  <si>
    <t>19</t>
  </si>
  <si>
    <t>273323611</t>
  </si>
  <si>
    <t>Základové desky ze ŽB pro konstrukce bílých van tř. C 30/37</t>
  </si>
  <si>
    <t>-1801751370</t>
  </si>
  <si>
    <t>Základy z betonu železového (bez výztuže) desky z betonu pro konstrukce bílých van tř. C 30/37</t>
  </si>
  <si>
    <t>"beton tř. C30/37 XC4, XD3, XF4, XM1, XA2"</t>
  </si>
  <si>
    <t>"žb deska-podlaha" (33,6*59,7-2,01*1,8)*0,4-2*1*0,1*4-3*7,86*0,1*2</t>
  </si>
  <si>
    <t>"pod výtahem" 2,61*2,4*0,3</t>
  </si>
  <si>
    <t>"rampa" 7,86*8,83*0,15+3*7,86*(0,1+0,25)/2</t>
  </si>
  <si>
    <t xml:space="preserve">"zvýšený bet obrubník" </t>
  </si>
  <si>
    <t>(9,62*0,46*0,15+0,4*0,4*3,14/2*0,15*2)*2</t>
  </si>
  <si>
    <t>(4,6*0,6+0,3*0,3*3,14)*0,15</t>
  </si>
  <si>
    <t>20</t>
  </si>
  <si>
    <t>273329000</t>
  </si>
  <si>
    <t>Příplatek za strojní přehlazení povrchu</t>
  </si>
  <si>
    <t>-988694891</t>
  </si>
  <si>
    <t>"žb deska-podlaha" 33,6*59,7-2,01*1,8+(2+1)*2*0,1*4</t>
  </si>
  <si>
    <t>"pod výtahem" 1,8*2,04</t>
  </si>
  <si>
    <t>"rampa" 7,86*8,83+3*7,86</t>
  </si>
  <si>
    <t>(9,62*0,46+0,4*0,4*3,14/2*2+(9,62+0,8*3,14+9,62-9)*0,15)*2</t>
  </si>
  <si>
    <t>(4,6*2+0,6*3,14)*0,15</t>
  </si>
  <si>
    <t>21</t>
  </si>
  <si>
    <t>273351121</t>
  </si>
  <si>
    <t>Zřízení bednění základových desek</t>
  </si>
  <si>
    <t>1310729037</t>
  </si>
  <si>
    <t>Bednění základů desek zřízení</t>
  </si>
  <si>
    <t>"žb deska"</t>
  </si>
  <si>
    <t>(33,6+59,7+2,01+1,8)*2*0,4+(2,61+2,4)*2*0,3+(2+1)*2*0,1*4+(3+7,86)*2*0,1*2</t>
  </si>
  <si>
    <t>"vysychací žlab"</t>
  </si>
  <si>
    <t>(42,89+59,4)*2*0,05</t>
  </si>
  <si>
    <t>"zvýšený bet obrubník"</t>
  </si>
  <si>
    <t>(9,62*0,15+(9,62-9)*0,15+0,8*3,14/2*0,15*2)*2</t>
  </si>
  <si>
    <t>22</t>
  </si>
  <si>
    <t>273351122</t>
  </si>
  <si>
    <t>Odstranění bednění základových desek</t>
  </si>
  <si>
    <t>551148218</t>
  </si>
  <si>
    <t>Bednění základů desek odstranění</t>
  </si>
  <si>
    <t>23</t>
  </si>
  <si>
    <t>273353121</t>
  </si>
  <si>
    <t>Bednění kotevních otvorů v základových deskách průřezu do 0,05 m2 hl 0,5 m</t>
  </si>
  <si>
    <t>99535217</t>
  </si>
  <si>
    <t>Bednění kotevních otvorů a prostupů v základových konstrukcích v deskách včetně polohového zajištění a odbednění, popř. ztraceného bednění z pletiva apod. průřezu přes 0,02 do 0,05 m2, hl. do 0,50 m</t>
  </si>
  <si>
    <t>"d150" 12</t>
  </si>
  <si>
    <t>24</t>
  </si>
  <si>
    <t>273353141</t>
  </si>
  <si>
    <t>Bednění kotevních otvorů v základových deskách průřezu do 0,17 m2 hl 1 m</t>
  </si>
  <si>
    <t>2034457705</t>
  </si>
  <si>
    <t>Bednění kotevních otvorů a prostupů v základových konstrukcích v deskách včetně polohového zajištění a odbednění, popř. ztraceného bednění z pletiva apod. průřezu přes 0,10 do 0,17 m2, hl. do 1,00 m</t>
  </si>
  <si>
    <t>"d400" 5</t>
  </si>
  <si>
    <t>"d325" 1</t>
  </si>
  <si>
    <t>25</t>
  </si>
  <si>
    <t>273361116</t>
  </si>
  <si>
    <t>Výztuž základových desek z betonářské oceli 10 505</t>
  </si>
  <si>
    <t>-1115840273</t>
  </si>
  <si>
    <t>Výztuž základových konstrukcí desek z betonářské oceli 10 505 (R) nebo BSt 500</t>
  </si>
  <si>
    <t>47,7887+35,2775+9,4617+2,7556+22,1456</t>
  </si>
  <si>
    <t>220</t>
  </si>
  <si>
    <t>Systémové smykové lišty</t>
  </si>
  <si>
    <t>26</t>
  </si>
  <si>
    <t>22000-001</t>
  </si>
  <si>
    <t>M+D Systémové smykové lišty JDA-2/16/335-395 (105/175/115)</t>
  </si>
  <si>
    <t>-347755182</t>
  </si>
  <si>
    <t>27</t>
  </si>
  <si>
    <t>22000-002</t>
  </si>
  <si>
    <t>M+D Systémové smykové lišty JDA-2/16/335-460 (115/230/115)</t>
  </si>
  <si>
    <t>-596428539</t>
  </si>
  <si>
    <t>28</t>
  </si>
  <si>
    <t>22000-003</t>
  </si>
  <si>
    <t>M+D Systémové smykové lišty JDA-2/14/335-375 (105/175/95)</t>
  </si>
  <si>
    <t>445788866</t>
  </si>
  <si>
    <t>29</t>
  </si>
  <si>
    <t>22000-004</t>
  </si>
  <si>
    <t>M+D Systémové smykové lišty JDA-3/14/335-570 (95/190/190/95)</t>
  </si>
  <si>
    <t>260706224</t>
  </si>
  <si>
    <t>30</t>
  </si>
  <si>
    <t>22000-005</t>
  </si>
  <si>
    <t>M+D Systémové smykové lišty JDA-2/14/235-275 (75/120/80)</t>
  </si>
  <si>
    <t>1268701445</t>
  </si>
  <si>
    <t>31</t>
  </si>
  <si>
    <t>22000-006</t>
  </si>
  <si>
    <t>M+D Systémové smykové lišty JDA-3/14/235-480 (80/160/160/80)</t>
  </si>
  <si>
    <t>-1749178029</t>
  </si>
  <si>
    <t>32</t>
  </si>
  <si>
    <t>22000-007</t>
  </si>
  <si>
    <t>M+D Systémové smykové lišty JDA-2/16/335-365 (105/170/90)</t>
  </si>
  <si>
    <t>-935446038</t>
  </si>
  <si>
    <t>33</t>
  </si>
  <si>
    <t>22000-008</t>
  </si>
  <si>
    <t>M+D Systémové smykové lišty JDA-3/16/335-540 (90/180/180/90)</t>
  </si>
  <si>
    <t>-2099991897</t>
  </si>
  <si>
    <t>34</t>
  </si>
  <si>
    <t>22000-009</t>
  </si>
  <si>
    <t>M+D Systémové smykové lišty JDA-2/16/335-375 (105/175/95)</t>
  </si>
  <si>
    <t>1874613557</t>
  </si>
  <si>
    <t>35</t>
  </si>
  <si>
    <t>22000-010</t>
  </si>
  <si>
    <t>M+D Systémové smykové lišty JDA-3/16/335-570 (95/190/190/95)</t>
  </si>
  <si>
    <t>-1606964602</t>
  </si>
  <si>
    <t>36</t>
  </si>
  <si>
    <t>22000-011</t>
  </si>
  <si>
    <t>M+D Systémové smykové lišty JDA-2/16/335-380 (105/175/100)</t>
  </si>
  <si>
    <t>458603050</t>
  </si>
  <si>
    <t>37</t>
  </si>
  <si>
    <t>22000-012</t>
  </si>
  <si>
    <t>M+D Systémové smykové lišty JDA-2/16/335-400 (100/200/100)</t>
  </si>
  <si>
    <t>-1028124638</t>
  </si>
  <si>
    <t>38</t>
  </si>
  <si>
    <t>22000-401</t>
  </si>
  <si>
    <t>M+D Systémové smykové lišty JDA-3/14/215-510 (85/170/170/85)</t>
  </si>
  <si>
    <t>-262127438</t>
  </si>
  <si>
    <t>"statika vč.106" 48</t>
  </si>
  <si>
    <t>"statika vč.109" 30</t>
  </si>
  <si>
    <t>39</t>
  </si>
  <si>
    <t>22000-402</t>
  </si>
  <si>
    <t>M+D Systémové smykové lišty JDA-2/14/215-340 (85/170/85)</t>
  </si>
  <si>
    <t>735791929</t>
  </si>
  <si>
    <t>"statika vč.106" 96</t>
  </si>
  <si>
    <t>"statika vč.109" 60</t>
  </si>
  <si>
    <t>40</t>
  </si>
  <si>
    <t>22000-403</t>
  </si>
  <si>
    <t>M+D Systémové smykové lišty JDA-3/12/215-510 (85/170/170/85)</t>
  </si>
  <si>
    <t>-439051925</t>
  </si>
  <si>
    <t>"statika vč.106" 384</t>
  </si>
  <si>
    <t>"statika vč.109" 360</t>
  </si>
  <si>
    <t>41</t>
  </si>
  <si>
    <t>22000-404</t>
  </si>
  <si>
    <t>M+D Systémové smykové lišty JDA-2/12/215-340 (85/170/85)</t>
  </si>
  <si>
    <t>-208053366</t>
  </si>
  <si>
    <t>"statika vč.106" 276</t>
  </si>
  <si>
    <t>"statika vč.109" 192</t>
  </si>
  <si>
    <t>Svislé a kompletní konstrukce</t>
  </si>
  <si>
    <t>42</t>
  </si>
  <si>
    <t>311321611</t>
  </si>
  <si>
    <t>Nosná zeď ze ŽB tř. C 30/37 bez výztuže</t>
  </si>
  <si>
    <t>1370071080</t>
  </si>
  <si>
    <t>Nadzákladové zdi z betonu železového (bez výztuže) nosné bez zvláštních nároků na vliv prostředí tř. C 30/37</t>
  </si>
  <si>
    <t>"Pohledový beton PB2"</t>
  </si>
  <si>
    <t>"beton C 30/37 XC3, XD2, XF1"</t>
  </si>
  <si>
    <t>"výtahová šachta"</t>
  </si>
  <si>
    <t>((2,49*2+1,8)*7,979+1,8*6,4-1,2*2,18*4)*0,24</t>
  </si>
  <si>
    <t>43</t>
  </si>
  <si>
    <t>311321815</t>
  </si>
  <si>
    <t>Nosná zeď ze ŽB pohledového tř. C 30/37 bez výztuže</t>
  </si>
  <si>
    <t>-106906135</t>
  </si>
  <si>
    <t>Nadzákladové zdi z betonu železového (bez výztuže) nosné pohledového (v přírodní barvě drtí a přísad) tř. C 30/37</t>
  </si>
  <si>
    <t>"tř. betonu C30/37 XC4, XF2, XD1"</t>
  </si>
  <si>
    <t>"1.np"</t>
  </si>
  <si>
    <t>"ST1.1"</t>
  </si>
  <si>
    <t>((15,2-0,3*3-1,34)*(2,75+2,51)/2+2,7*(2,75+4,322)/2+1,95*2,72-1,06*2,33)*0,24</t>
  </si>
  <si>
    <t>1,34*2,75*0,3+(13,75*2,72-7,5*2,3)*0,3</t>
  </si>
  <si>
    <t>"ST1.2"</t>
  </si>
  <si>
    <t>(2,8*2,75+2,7*(2,75+4,322)/2+3,5*2,72-1,06*2,18)*0,24</t>
  </si>
  <si>
    <t>"ST1.3"</t>
  </si>
  <si>
    <t>9*(2,775+4,35)/2*0,24</t>
  </si>
  <si>
    <t>"ST1.4"</t>
  </si>
  <si>
    <t>"ST1.5"</t>
  </si>
  <si>
    <t>(4,35*(2,75+2,034)/2+(9-4,35)*(0,7+0,1)/2)*0,24</t>
  </si>
  <si>
    <t>"ST1.6"</t>
  </si>
  <si>
    <t>"ST1.7"</t>
  </si>
  <si>
    <t>15,3*(2,51+2,75)/2*0,24+2,7*(2,75+4,322)*0,25+15,6*2,72*0,24</t>
  </si>
  <si>
    <t>"ST1.8"</t>
  </si>
  <si>
    <t>6,1*2,72*0,24</t>
  </si>
  <si>
    <t>"ST1.9"</t>
  </si>
  <si>
    <t>(3,37*2,72-1,06*2,18)*0,24</t>
  </si>
  <si>
    <t>"ST1.10"</t>
  </si>
  <si>
    <t>(5,13*2,72-1,06*2,18)*0,24</t>
  </si>
  <si>
    <t>"ST1.11"</t>
  </si>
  <si>
    <t>(2,26*2,75-1,06*2,18)*0,24</t>
  </si>
  <si>
    <t>"ST1.12"</t>
  </si>
  <si>
    <t>2,26*2,75*0,24</t>
  </si>
  <si>
    <t>"ST1.13"</t>
  </si>
  <si>
    <t>(13,14*2,72-7,6*1,5)*0,24</t>
  </si>
  <si>
    <t>"ST1.14"</t>
  </si>
  <si>
    <t>2,4*2,72*0,3*6</t>
  </si>
  <si>
    <t>"ST1.15"</t>
  </si>
  <si>
    <t>(2,26*2,72-1,7*2,19)*0,24</t>
  </si>
  <si>
    <t>Mezisoučet</t>
  </si>
  <si>
    <t>"2.np"</t>
  </si>
  <si>
    <t>"ST2.1"</t>
  </si>
  <si>
    <t>0,3*2,72*0,3+11,8*2,72*0,24+1,34*4,09*0,3+1,46*4,09*0,24+2,7*(4,09+2,64)/2*0,24</t>
  </si>
  <si>
    <t>2,25*2,64*0,24+13,75*2,64*0,3</t>
  </si>
  <si>
    <t>"ST2.2"</t>
  </si>
  <si>
    <t>(2,5*4,09+2,7*(4,09+2,64)/2+3,5*2,64)*0,24+0,3*4,09*0,3</t>
  </si>
  <si>
    <t>"ST2.3"</t>
  </si>
  <si>
    <t>0,3*2,6*0,3+8,7*(4,07+2,615)/2*0,24</t>
  </si>
  <si>
    <t>"ST2.4"</t>
  </si>
  <si>
    <t>"ST2.5"</t>
  </si>
  <si>
    <t>0,3*2,71*0,3+8,7*(4,09+5,6)/2*0,24</t>
  </si>
  <si>
    <t>"ST2.6"</t>
  </si>
  <si>
    <t>"ST2.7"</t>
  </si>
  <si>
    <t>(12,3*2,72+5,745*4,09+15,555*2,715)*0,25</t>
  </si>
  <si>
    <t>"ST2.8"</t>
  </si>
  <si>
    <t>8,4*2,715*0,25</t>
  </si>
  <si>
    <t>"ST2.9"</t>
  </si>
  <si>
    <t>(5,13*2,59-1,06*2,18)*0,24</t>
  </si>
  <si>
    <t>"ST2.10"</t>
  </si>
  <si>
    <t>(5,13*(4,09-0,7)-1,06*2,18)*0,24</t>
  </si>
  <si>
    <t>"ST2.11"</t>
  </si>
  <si>
    <t>(2,32*2,72-1,06*2,18)*0,24</t>
  </si>
  <si>
    <t>"ST2.12"</t>
  </si>
  <si>
    <t>"ST2.13" 0</t>
  </si>
  <si>
    <t>"ST2.14"</t>
  </si>
  <si>
    <t>44</t>
  </si>
  <si>
    <t>311322611</t>
  </si>
  <si>
    <t>Nosná zeď ze ŽB odolného proti agresivnímu prostředí tř. C 30/37 bez výztuže</t>
  </si>
  <si>
    <t>1338291006</t>
  </si>
  <si>
    <t>Nadzákladové zdi z betonu železového (bez výztuže) nosné odolného proti agresivnímu prostředí tř. C 30/37</t>
  </si>
  <si>
    <t>"třída betonu C30/37 XC4, XD3, XF4, XM1, XA2"</t>
  </si>
  <si>
    <t>"mezi výškovými úrovněmi"</t>
  </si>
  <si>
    <t>"statika řez 1" (2,26+10,73)*0,3*1,224</t>
  </si>
  <si>
    <t>"statika řez 2" 7,86*0,3*1,227</t>
  </si>
  <si>
    <t>"statika řez 3" 24,06*0,3*1,224</t>
  </si>
  <si>
    <t>"statika řez 4" 7,86*0,3*1,205</t>
  </si>
  <si>
    <t>"statika řez 5" (1,365+1,365)*0,3*0,99</t>
  </si>
  <si>
    <t>"třída betonu C30/37 XC4, XF2, XD1"</t>
  </si>
  <si>
    <t>"statika parapet P1" 59,7*0,3*0,5</t>
  </si>
  <si>
    <t>"statika parapet P4" 33*0,3*0,503</t>
  </si>
  <si>
    <t>"statika parapet P5" 34,79*0,3*0,509</t>
  </si>
  <si>
    <t>45</t>
  </si>
  <si>
    <t>311351121</t>
  </si>
  <si>
    <t>Zřízení oboustranného bednění nosných nadzákladových zdí</t>
  </si>
  <si>
    <t>2038692916</t>
  </si>
  <si>
    <t>Bednění nadzákladových zdí nosných rovné oboustranné za každou stranu zřízení</t>
  </si>
  <si>
    <t>((2,49*2+1,8)*7,979+1,8*6,4-1,2*2,18*4)*2+(1,2+2,18*2)*0,24*4</t>
  </si>
  <si>
    <t>"statika řez 1" (2,26+10,73)*1,224*2</t>
  </si>
  <si>
    <t>"statika řez 2" 7,86*1,227*2</t>
  </si>
  <si>
    <t>"statika řez 3" 24,06*1,224*2</t>
  </si>
  <si>
    <t>"statika řez 4" 7,86*1,205*2</t>
  </si>
  <si>
    <t>"statika řez 5" (1,365+1,365)*0,99*2</t>
  </si>
  <si>
    <t>"statika parapet P1" 59,7*0,5*2</t>
  </si>
  <si>
    <t>"statika parapet P4" 33*0,503*2</t>
  </si>
  <si>
    <t>"statika parapet P5" 34,79*0,509*2</t>
  </si>
  <si>
    <t>"žb stěny nad deskou"</t>
  </si>
  <si>
    <t>((15,2-0,3*3-1,34)*(2,75+2,51)/2+2,7*(2,75+4,322)/2+1,95*2,72-1,06*2,33)*2</t>
  </si>
  <si>
    <t>1,34*2,75*2+(13,75*2,72-7,5*2,3)*2+(7,5+2,3)*2*0,3+(1,06+2,33*2)*0,24</t>
  </si>
  <si>
    <t>(2,8*2,75+2,7*(2,75+4,322)/2+3,5*2,72-1,06*2,18)*2+(1,06+2,18*2)*0,24</t>
  </si>
  <si>
    <t>9*(2,775+4,35)/2*2</t>
  </si>
  <si>
    <t>(4,35*(2,75+2,034)/2+(9-4,35)*(0,7+0,1)/2)*2</t>
  </si>
  <si>
    <t>15,3*(2,51+2,75)/2*2+2,7*(2,75+4,322)*2+15,6*2,72*2</t>
  </si>
  <si>
    <t>6,1*2,72*2</t>
  </si>
  <si>
    <t>(3,37*2,72-1,06*2,18)*2+(1,06+2,18*2)*0,24</t>
  </si>
  <si>
    <t>(5,13*2,72-1,06*2,18)*2+(1,06+2,18*2)*0,24</t>
  </si>
  <si>
    <t>(2,26*2,75-1,06*2,18)*2+(1,06+2,18*2)*0,24</t>
  </si>
  <si>
    <t>2,26*2,75*2</t>
  </si>
  <si>
    <t>(13,14*2,72-7,6*1,5)*2+(7,6+1,5)*2*0,24</t>
  </si>
  <si>
    <t>2,4*2,72*2*6</t>
  </si>
  <si>
    <t>(2,26*2,72-1,7*2,19)*2+(1,7+2,19)*2*0,24</t>
  </si>
  <si>
    <t>0,3*2,72*2+11,8*2,72*2+1,34*4,09*2+1,46*4,09*2+2,7*(4,09+2,64)/2*2</t>
  </si>
  <si>
    <t>2,25*2,64*2+13,75*2,64*2</t>
  </si>
  <si>
    <t>(2,5*4,09+2,7*(4,09+2,64)/2+3,5*2,64)*2+0,3*4,09*2</t>
  </si>
  <si>
    <t>0,3*2,6*2+8,7*(4,07+2,615)/2*2</t>
  </si>
  <si>
    <t>0,3*2,71*2+8,7*(4,09+5,6)/2*2</t>
  </si>
  <si>
    <t>(12,3*2,72+5,745*4,09+15,555*2,715)*2</t>
  </si>
  <si>
    <t>8,4*2,715*2</t>
  </si>
  <si>
    <t>(5,13*2,59-1,06*2,18)*2+(1,06+2,18*2)*0,24</t>
  </si>
  <si>
    <t>(5,13*(4,09-0,7)-1,06*2,18)*2+(1,06+2,18*2)*0,24</t>
  </si>
  <si>
    <t>(2,32*2,72-1,06*2,18)*2+(1,06+2,18*2)*0,24</t>
  </si>
  <si>
    <t>46</t>
  </si>
  <si>
    <t>311351122</t>
  </si>
  <si>
    <t>Odstranění oboustranného bednění nosných nadzákladových zdí</t>
  </si>
  <si>
    <t>-1537232822</t>
  </si>
  <si>
    <t>Bednění nadzákladových zdí nosných rovné oboustranné za každou stranu odstranění</t>
  </si>
  <si>
    <t>47</t>
  </si>
  <si>
    <t>311361821</t>
  </si>
  <si>
    <t>Výztuž nosných zdí betonářskou ocelí 10 505</t>
  </si>
  <si>
    <t>613747057</t>
  </si>
  <si>
    <t>Výztuž nadzákladových zdí nosných svislých nebo odkloněných od svislice, rovných nebo oblých z betonářské oceli 10 505 (R) nebo BSt 500</t>
  </si>
  <si>
    <t>"statika vč.110" 25,9721</t>
  </si>
  <si>
    <t>"statika vč.113" 2,2509</t>
  </si>
  <si>
    <t>48</t>
  </si>
  <si>
    <t>311362021</t>
  </si>
  <si>
    <t>Výztuž nosných zdí svařovanými sítěmi Kari</t>
  </si>
  <si>
    <t>1114697552</t>
  </si>
  <si>
    <t>Výztuž nadzákladových zdí nosných svislých nebo odkloněných od svislice, rovných nebo oblých ze svařovaných sítí z drátů typu KARI</t>
  </si>
  <si>
    <t>"statika vč.113" 0,0474</t>
  </si>
  <si>
    <t>49</t>
  </si>
  <si>
    <t>311370001R</t>
  </si>
  <si>
    <t>SP1 - spárová spojka pro připojení desky rampy d12/150</t>
  </si>
  <si>
    <t>-1316153140</t>
  </si>
  <si>
    <t>50</t>
  </si>
  <si>
    <t>330321612</t>
  </si>
  <si>
    <t>Sloupy nebo pilíře z betonu odolného agresivnímu prostředí tř. C 30/37 bez výztuže</t>
  </si>
  <si>
    <t>461954544</t>
  </si>
  <si>
    <t>Sloupy, pilíře, táhla, rámové stojky, vzpěry z betonu železového (bez výztuže)  odolného proti agresivnímu prostředí tř. C 30/37</t>
  </si>
  <si>
    <t>"beton C 30/37 XC4, XF2, XD1"</t>
  </si>
  <si>
    <t>"oblé"</t>
  </si>
  <si>
    <t>"S1.1" (0,36*0,24+0,12*0,12*3,14)*2,6*7</t>
  </si>
  <si>
    <t>"S1.2" (0,36*0,24+0,12*0,12*3,14)*2,72*10</t>
  </si>
  <si>
    <t>"S1.3" (0,36*0,24+0,12*0,12*3,14)*2,843*3</t>
  </si>
  <si>
    <t>"S1.4" (0,36*0,24+0,12*0,12*3,14)*2,749*3</t>
  </si>
  <si>
    <t>"hranaté"</t>
  </si>
  <si>
    <t>"S1.5" 0,5*0,3*2,42*22</t>
  </si>
  <si>
    <t>"S1.6" 0,3*0,3*2,6*3</t>
  </si>
  <si>
    <t>"S1.7" 0,5*0,3*2,63*19</t>
  </si>
  <si>
    <t>"S2.1" (0,36*0,24+0,12*0,12*3,14)*2,72*7</t>
  </si>
  <si>
    <t>"S2.2" (0,36*0,24+0,12*0,12*3,14)*2,72*7</t>
  </si>
  <si>
    <t>"S2.2*" (0,36*0,24+0,12*0,12*3,14)*2,6*3</t>
  </si>
  <si>
    <t>"S2.3" (0,36*0,24+0,12*0,12*3,14)*4,059*3</t>
  </si>
  <si>
    <t>"S2.4" (0,3*0,3+0,24*0,18+0,12*0,12*3,14/2)*2,602*3</t>
  </si>
  <si>
    <t>"S2.5" 0,5*0,3*2,71*22</t>
  </si>
  <si>
    <t>"S2.6" 0,3*0,3*2,72*3</t>
  </si>
  <si>
    <t>"S2.7" 0,5*0,3*2,72*19</t>
  </si>
  <si>
    <t>"S2.8" 0,3*0,3*2,602*13+0,3*0,3*0,7*23</t>
  </si>
  <si>
    <t>51</t>
  </si>
  <si>
    <t>331351121</t>
  </si>
  <si>
    <t>Zřízení bednění čtyřúhelníkových sloupů v do 4 m průřezu do 0,16 m2</t>
  </si>
  <si>
    <t>-131235946</t>
  </si>
  <si>
    <t>Bednění hranatých sloupů a pilířů včetně vzepření průřezu pravoúhlého čtyřúhelníka výšky do 4 m, průřezu přes 0,08 do 0,16 m2 zřízení</t>
  </si>
  <si>
    <t>"S1.5" (0,5+0,3)*2*2,42*22</t>
  </si>
  <si>
    <t>"S1.6" (0,3*4-0,25*2)*2,6*3</t>
  </si>
  <si>
    <t>"S1.7" (0,5+0,3)*2*2,63*6+(0,3+0,2)*2*2,63*13</t>
  </si>
  <si>
    <t>"S2.4" (0,3*3+0,3-0,24+0,18*2)*2,602*3</t>
  </si>
  <si>
    <t>"S2.5" (0,5+0,3*2)*2,71*22</t>
  </si>
  <si>
    <t>"S2.6" 0,3*4*2,72*3</t>
  </si>
  <si>
    <t>"S2.7" (0,5+0,3)*2*2,72*6+(0,3+0,2)*2*2,72*13</t>
  </si>
  <si>
    <t>"S2.8" 0,3*4*2,602*13+0,3*4*0,7*23</t>
  </si>
  <si>
    <t>52</t>
  </si>
  <si>
    <t>331351122</t>
  </si>
  <si>
    <t>Odstranění bednění čtyřúhelníkových sloupů v do 4 m průřezu do 0,16 m2</t>
  </si>
  <si>
    <t>2006018689</t>
  </si>
  <si>
    <t>Bednění hranatých sloupů a pilířů včetně vzepření průřezu pravoúhlého čtyřúhelníka výšky do 4 m, průřezu přes 0,08 do 0,16 m2 odstranění</t>
  </si>
  <si>
    <t>53</t>
  </si>
  <si>
    <t>331361821</t>
  </si>
  <si>
    <t>Výztuž sloupů hranatých betonářskou ocelí 10 505</t>
  </si>
  <si>
    <t>788123643</t>
  </si>
  <si>
    <t>Výztuž sloupů, pilířů, rámových stojek, táhel nebo vzpěr hranatých svislých nebo šikmých (odkloněných) z betonářské oceli 10 505 (R) nebo BSt 500</t>
  </si>
  <si>
    <t>7,857/53,464*36,423</t>
  </si>
  <si>
    <t>54</t>
  </si>
  <si>
    <t>332351115</t>
  </si>
  <si>
    <t>Zřízení bednění kruhových sloupů v do 4 m D do 0,40 m</t>
  </si>
  <si>
    <t>1280844982</t>
  </si>
  <si>
    <t>Bednění kruhových a oblých sloupů a pilířů včetně vzepření průřezu kruhového nebo zakřiveného výšky do 4 m, průměru sloupu přes 0,25 do 0,40 m zřízení</t>
  </si>
  <si>
    <t>"S1.1" (0,36*2+0,24*3,14)*2,6*7</t>
  </si>
  <si>
    <t>"S1.2" (0,36*2+0,24*3,14)*2,72*10</t>
  </si>
  <si>
    <t>"S1.3" (0,36*2+0,24*3,14)*2,843*3</t>
  </si>
  <si>
    <t>"S1.4" (0,36*2+0,24*3,14)*2,749*3</t>
  </si>
  <si>
    <t>"S2.1" (0,36*2+0,24*3,14)*2,72*7</t>
  </si>
  <si>
    <t>"S2.2" (0,36*2+0,24*3,14)*2,72*7</t>
  </si>
  <si>
    <t>"S2.2*" (0,36*2+0,24*3,14)*2,6*3</t>
  </si>
  <si>
    <t>"S2.3" (0,36*2+0,24*3,14)*4,059*3</t>
  </si>
  <si>
    <t>"S2.4" 0,24*3,14/2*2,602*3</t>
  </si>
  <si>
    <t>55</t>
  </si>
  <si>
    <t>332351116</t>
  </si>
  <si>
    <t>Odstranění bednění kruhových sloupů v do 4 m D do 0,40 m</t>
  </si>
  <si>
    <t>-1556529522</t>
  </si>
  <si>
    <t>Bednění kruhových a oblých sloupů a pilířů včetně vzepření průřezu kruhového nebo zakřiveného výšky do 4 m, průměru sloupu přes 0,25 do 0,40 m odstranění</t>
  </si>
  <si>
    <t>56</t>
  </si>
  <si>
    <t>332361821</t>
  </si>
  <si>
    <t>Výztuž sloupů oblých betonářskou ocelí 10 505</t>
  </si>
  <si>
    <t>277763580</t>
  </si>
  <si>
    <t>Výztuž sloupů, pilířů, rámových stojek, táhel nebo vzpěr oblých svislých nebo šikmých (odkloněných) z betonářské oceli 10 505 (R) nebo BSt 500</t>
  </si>
  <si>
    <t>"statika vč.111" 4,012</t>
  </si>
  <si>
    <t>"statika vč.112" 3,8453</t>
  </si>
  <si>
    <t>"odečet výztuže hranatých sloupů" -5,353</t>
  </si>
  <si>
    <t>57</t>
  </si>
  <si>
    <t>342241161</t>
  </si>
  <si>
    <t>Příčky z cihel plných dl 290 mm pevnosti P 15 na MC tl 65 mm</t>
  </si>
  <si>
    <t>-1173594851</t>
  </si>
  <si>
    <t>Příčky nebo přizdívky jednoduché z cihel nebo příčkovek pálených  na maltu MVC nebo MC plných P7,5 až P15 dl. 290 mm (290x140x65 mm), tl. o tl. 65 mm</t>
  </si>
  <si>
    <t>"obezdění stoupačky" (1,2+0,3)*2,72*2+(1,2+0,3)*4,09*2+(1,2+0,3)*0,7</t>
  </si>
  <si>
    <t>Vodorovné konstrukce</t>
  </si>
  <si>
    <t>58</t>
  </si>
  <si>
    <t>411324646</t>
  </si>
  <si>
    <t>Stropy deskové ze ŽB pohledového tř. C 30/37</t>
  </si>
  <si>
    <t>-1820541437</t>
  </si>
  <si>
    <t>Stropy z betonu železového (bez výztuže)  pohledového stropů deskových, plochých střech, desek balkonových, desek hřibových stropů včetně hlavic hřibových sloupů tř. C 30/37</t>
  </si>
  <si>
    <t>"beton tř. C30/37 XC4, XF4, XD3, XM1"</t>
  </si>
  <si>
    <t>"strop nad 1.np"</t>
  </si>
  <si>
    <t>(33,6*60-7,86*9*2-6,71*2,26-7,32*5,13)*0,28</t>
  </si>
  <si>
    <t>"zvětšení tl. stropu"</t>
  </si>
  <si>
    <t>60*1,2*(0,37-0,28)*2</t>
  </si>
  <si>
    <t>"průvlak P1.1" 2,4*0,3*0,503*22</t>
  </si>
  <si>
    <t>"průvlak P1.2" (11,21+24,54)*0,3*0,509</t>
  </si>
  <si>
    <t>"průvlak P1.3" (11,21+24,54)*0,3*0,509</t>
  </si>
  <si>
    <t>"průvlak P1.4" 2,4*0,3*0,503*13+2,3*0,3*0,503</t>
  </si>
  <si>
    <t xml:space="preserve">"průvlak P1.5-součástí stěny ST1.1" </t>
  </si>
  <si>
    <t>"průvlak P1.6" 8,34*0,3*0,502</t>
  </si>
  <si>
    <t>"zvýšený bet obrubník" (9,62*0,46*0,15+0,4*0,4*3,14/2*0,15*2)*4</t>
  </si>
  <si>
    <t>"rampa v řezu B"</t>
  </si>
  <si>
    <t>9,12*7,86*0,28</t>
  </si>
  <si>
    <t>"rampa v řezu D"</t>
  </si>
  <si>
    <t>7,86*3*(0,1+0,3)/2+7,86*3*(0,22+0,706)/2+5,2*7,86*0,28</t>
  </si>
  <si>
    <t>"strop nad 2.np"</t>
  </si>
  <si>
    <t>(60*(13,1+21,3)-2,07*1,8-2,49*2,28)*0,28</t>
  </si>
  <si>
    <t>"průvlak P2.1" 60*0,3*0,504</t>
  </si>
  <si>
    <t>"průvlak P2.2" 59,65*0,3*0,52</t>
  </si>
  <si>
    <t>"průvlak P2.3" 60*0,3*0,504</t>
  </si>
  <si>
    <t>"průvlak P2.4" 60*0,3*0,484</t>
  </si>
  <si>
    <t>"průvlak P2.5" 12,6*0,3*0,504*2</t>
  </si>
  <si>
    <t>"průvlak P2.6" 21,3*0,3*0,504*2</t>
  </si>
  <si>
    <t>59</t>
  </si>
  <si>
    <t>411351021</t>
  </si>
  <si>
    <t>Zřízení bednění stropů deskových tl do 50 cm bez podpěrné kce</t>
  </si>
  <si>
    <t>2063037342</t>
  </si>
  <si>
    <t>Bednění stropních konstrukcí - bez podpěrné konstrukce desek tloušťky stropní desky přes 25 do 50 cm zřízení</t>
  </si>
  <si>
    <t>(33,6*60-7,86*9*2-6,71*2,26-7,32*5,13)</t>
  </si>
  <si>
    <t>(33,6-1,2)*0,28*2+(6,71+2,26+7,32+5,13+(7,86+9)*2)*2*0,28</t>
  </si>
  <si>
    <t>(60+1,2*2)*0,37*2+60*(0,37-0,28)*2</t>
  </si>
  <si>
    <t>"průvlak P1.1" 2,4*0,503*2*22</t>
  </si>
  <si>
    <t>"průvlak P1.2" (11,21+24,54)*2*0,509</t>
  </si>
  <si>
    <t>"průvlak P1.3" (11,21+24,54)*2*0,509</t>
  </si>
  <si>
    <t>"průvlak P1.4" 2,4*2*0,503*13+2,3*2*0,503</t>
  </si>
  <si>
    <t>"průvlak P1.6" 8,34*2*0,502</t>
  </si>
  <si>
    <t>"zvýšený bet obrubník" ((9,62+9,62-9)*0,15+0,8*3,14/2*0,15*2)*4</t>
  </si>
  <si>
    <t>9,12*7,86</t>
  </si>
  <si>
    <t>5,2*7,86</t>
  </si>
  <si>
    <t>3*(0,1+0,3)/2*2+3*(0,22+0,706)/2*2</t>
  </si>
  <si>
    <t>(60*(13,1+21,3)-2,07*1,8-2,49*2,28)</t>
  </si>
  <si>
    <t>(60*4+13,1*2+21,3*2+(2,07+1,8)*2+(2,49+2,28)*2)*0,28</t>
  </si>
  <si>
    <t>"průvlak P2.1" 60*2*0,504</t>
  </si>
  <si>
    <t>"průvlak P2.2" 59,65*2*0,52</t>
  </si>
  <si>
    <t>"průvlak P2.3" 60*2*0,504</t>
  </si>
  <si>
    <t>"průvlak P2.4" 60*2*0,484</t>
  </si>
  <si>
    <t>"průvlak P2.5" 12,6*2*0,504*2</t>
  </si>
  <si>
    <t>"průvlak P2.6" 21,3*2*0,504*2</t>
  </si>
  <si>
    <t>60</t>
  </si>
  <si>
    <t>411351022</t>
  </si>
  <si>
    <t>Odstranění bednění stropů deskových tl do 50 cm bez podpěrné kce</t>
  </si>
  <si>
    <t>803358141</t>
  </si>
  <si>
    <t>Bednění stropních konstrukcí - bez podpěrné konstrukce desek tloušťky stropní desky přes 25 do 50 cm odstranění</t>
  </si>
  <si>
    <t>61</t>
  </si>
  <si>
    <t>411354315</t>
  </si>
  <si>
    <t>Zřízení podpěrné konstrukce stropů výšky do 4 m tl do 35 cm</t>
  </si>
  <si>
    <t>361428888</t>
  </si>
  <si>
    <t>Podpěrná konstrukce stropů - desek, kleneb a skořepin výška podepření do 4 m tloušťka stropu přes 25 do 35 cm zřízení</t>
  </si>
  <si>
    <t>62</t>
  </si>
  <si>
    <t>411354316</t>
  </si>
  <si>
    <t>Odstranění podpěrné konstrukce stropů výšky do 4 m tl do 35 cm</t>
  </si>
  <si>
    <t>-1621814723</t>
  </si>
  <si>
    <t>Podpěrná konstrukce stropů - desek, kleneb a skořepin výška podepření do 4 m tloušťka stropu přes 25 do 35 cm odstranění</t>
  </si>
  <si>
    <t>63</t>
  </si>
  <si>
    <t>411361821</t>
  </si>
  <si>
    <t>Výztuž stropů betonářskou ocelí 10 505</t>
  </si>
  <si>
    <t>124144335</t>
  </si>
  <si>
    <t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</si>
  <si>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"statika vč.105" 35,7223+32,2504+5,2741</t>
  </si>
  <si>
    <t>"statika vč.106" 10,2519</t>
  </si>
  <si>
    <t>"statika vč.108" 35,4406+32,3159+5,2741</t>
  </si>
  <si>
    <t>"statika vč.109" 11,5332</t>
  </si>
  <si>
    <t>64</t>
  </si>
  <si>
    <t>430321616</t>
  </si>
  <si>
    <t>Schodišťová konstrukce a rampa ze ŽB tř. C 30/37</t>
  </si>
  <si>
    <t>-1116800891</t>
  </si>
  <si>
    <t>Schodišťové konstrukce a rampy z betonu železového (bez výztuže)  stupně, schodnice, ramena, podesty s nosníky tř. C 30/37</t>
  </si>
  <si>
    <t>"tř. betonu C30/37 XC3, XF1"</t>
  </si>
  <si>
    <t>20,34*0,344*0,15</t>
  </si>
  <si>
    <t>22,8*0,344*0,15</t>
  </si>
  <si>
    <t>65</t>
  </si>
  <si>
    <t>430361821</t>
  </si>
  <si>
    <t>Výztuž schodišťové konstrukce a rampy betonářskou ocelí 10 505</t>
  </si>
  <si>
    <t>-1773042456</t>
  </si>
  <si>
    <t>Výztuž schodišťových konstrukcí a ramp  stupňů, schodnic, ramen, podest s nosníky z betonářské oceli 10 505 (R) nebo BSt 500</t>
  </si>
  <si>
    <t>600,6/1000</t>
  </si>
  <si>
    <t>66</t>
  </si>
  <si>
    <t>433351131</t>
  </si>
  <si>
    <t>Zřízení bednění schodnic přímočarých schodišť v do 4 m</t>
  </si>
  <si>
    <t>-730497263</t>
  </si>
  <si>
    <t>Bednění schodnic včetně podpěrné konstrukce  výšky do 4 m půdorysně přímočarých zřízení</t>
  </si>
  <si>
    <t>20,34*0,344</t>
  </si>
  <si>
    <t>22,8*0,344</t>
  </si>
  <si>
    <t>67</t>
  </si>
  <si>
    <t>433351132</t>
  </si>
  <si>
    <t>Odstranění bednění schodnic přímočarých schodišť v do 4 m</t>
  </si>
  <si>
    <t>1371636514</t>
  </si>
  <si>
    <t>Bednění schodnic včetně podpěrné konstrukce  výšky do 4 m půdorysně přímočarých odstranění</t>
  </si>
  <si>
    <t>68</t>
  </si>
  <si>
    <t>434311115</t>
  </si>
  <si>
    <t>Schodišťové stupně dusané na terén z betonu tř. C 20/25 bez potěru</t>
  </si>
  <si>
    <t>-321286255</t>
  </si>
  <si>
    <t>Stupně dusané z betonu prostého nebo prokládaného kamenem  na terén nebo na desku bez potěru, se zahlazením povrchu tř. C 20/25</t>
  </si>
  <si>
    <t>1,13*18+1,425*16</t>
  </si>
  <si>
    <t>69</t>
  </si>
  <si>
    <t>434351141</t>
  </si>
  <si>
    <t>Zřízení bednění stupňů přímočarých schodišť</t>
  </si>
  <si>
    <t>-311735390</t>
  </si>
  <si>
    <t>Bednění stupňů  betonovaných na podstupňové desce nebo na terénu půdorysně přímočarých zřízení</t>
  </si>
  <si>
    <t>20,34*(0,3+0,167)+0,3*0,167/2*18</t>
  </si>
  <si>
    <t>22,8*(0,3+0,167)</t>
  </si>
  <si>
    <t>70</t>
  </si>
  <si>
    <t>434351142</t>
  </si>
  <si>
    <t>Odstranění bednění stupňů přímočarých schodišť</t>
  </si>
  <si>
    <t>-914826635</t>
  </si>
  <si>
    <t>Bednění stupňů  betonovaných na podstupňové desce nebo na terénu půdorysně přímočarých odstranění</t>
  </si>
  <si>
    <t>Úpravy povrchů, podlahy a osazování výplní</t>
  </si>
  <si>
    <t>71</t>
  </si>
  <si>
    <t>612131101</t>
  </si>
  <si>
    <t>Cementový postřik vnitřních stěn nanášený celoplošně ručně</t>
  </si>
  <si>
    <t>438805802</t>
  </si>
  <si>
    <t>Podkladní a spojovací vrstva vnitřních omítaných ploch  cementový postřik nanášený ručně celoplošně stěn</t>
  </si>
  <si>
    <t>"obezdění stoupačky" (1,2+0,4)*2,72*2+(1,2+0,4)*4,09*2+(1,2+0,4)*0,7</t>
  </si>
  <si>
    <t>72</t>
  </si>
  <si>
    <t>612321141</t>
  </si>
  <si>
    <t>Vápenocementová omítka štuková dvouvrstvá vnitřních stěn nanášená ručně</t>
  </si>
  <si>
    <t>-436612205</t>
  </si>
  <si>
    <t>Omítka vápenocementová vnitřních ploch  nanášená ručně dvouvrstvá, tloušťky jádrové omítky do 10 mm a tloušťky štuku do 3 mm štuková svislých konstrukcí stěn</t>
  </si>
  <si>
    <t>73</t>
  </si>
  <si>
    <t>637121112</t>
  </si>
  <si>
    <t>Okapový chodník z kačírku tl 150 mm s udusáním</t>
  </si>
  <si>
    <t>-415580916</t>
  </si>
  <si>
    <t>Okapový chodník z kameniva  s udusáním a urovnáním povrchu z kačírku tl. 150 mm</t>
  </si>
  <si>
    <t>(59,7+0,4+33,6-10,7+0,4+53,325)*0,4</t>
  </si>
  <si>
    <t>Ostatní konstrukce a práce, bourání</t>
  </si>
  <si>
    <t>74</t>
  </si>
  <si>
    <t>941311111</t>
  </si>
  <si>
    <t>Montáž lešení řadového modulového lehkého zatížení do 200 kg/m2 š do 0,9 m v do 10 m</t>
  </si>
  <si>
    <t>213277370</t>
  </si>
  <si>
    <t>Montáž lešení řadového modulového lehkého pracovního s podlahami  s provozním zatížením tř. 3 do 200 kg/m2 šířky tř. SW06 přes 0,6 do 0,9 m, výšky do 10 m</t>
  </si>
  <si>
    <t>(1,2+59,7+1,2)*(6,25+5,85)/2+(1,2+33,14+1,2)*(6,25+6,46)/2</t>
  </si>
  <si>
    <t>(1,2+33,6+1,2)*(5,85+6,46)/2</t>
  </si>
  <si>
    <t>(1,2+53,325+1,2)*6,46</t>
  </si>
  <si>
    <t>75</t>
  </si>
  <si>
    <t>941311211</t>
  </si>
  <si>
    <t>Příplatek k lešení řadovému modulovému lehkému š 0,9 m v do 25 m za první a ZKD den použití</t>
  </si>
  <si>
    <t>-1306490197</t>
  </si>
  <si>
    <t>Montáž lešení řadového modulového lehkého pracovního s podlahami  s provozním zatížením tř. 3 do 200 kg/m2 Příplatek za první a každý další den použití lešení k ceně -1111 nebo -1112</t>
  </si>
  <si>
    <t>1183,126*30</t>
  </si>
  <si>
    <t>76</t>
  </si>
  <si>
    <t>941311811</t>
  </si>
  <si>
    <t>Demontáž lešení řadového modulového lehkého zatížení do 200 kg/m2 š do 0,9 m v do 10 m</t>
  </si>
  <si>
    <t>-28560989</t>
  </si>
  <si>
    <t>Demontáž lešení řadového modulového lehkého pracovního s podlahami  s provozním zatížením tř. 3 do 200 kg/m2 šířky SW06 přes 0,6 do 0,9 m, výšky do 10 m</t>
  </si>
  <si>
    <t>77</t>
  </si>
  <si>
    <t>944511111</t>
  </si>
  <si>
    <t>Montáž ochranné sítě z textilie z umělých vláken</t>
  </si>
  <si>
    <t>-280767431</t>
  </si>
  <si>
    <t>Montáž ochranné sítě  zavěšené na konstrukci lešení z textilie z umělých vláken</t>
  </si>
  <si>
    <t>78</t>
  </si>
  <si>
    <t>944511211</t>
  </si>
  <si>
    <t>Příplatek k ochranné síti za první a ZKD den použití</t>
  </si>
  <si>
    <t>-998643135</t>
  </si>
  <si>
    <t>Montáž ochranné sítě  Příplatek za první a každý další den použití sítě k ceně -1111</t>
  </si>
  <si>
    <t>79</t>
  </si>
  <si>
    <t>944511811</t>
  </si>
  <si>
    <t>Demontáž ochranné sítě z textilie z umělých vláken</t>
  </si>
  <si>
    <t>-104548784</t>
  </si>
  <si>
    <t>Demontáž ochranné sítě  zavěšené na konstrukci lešení z textilie z umělých vláken</t>
  </si>
  <si>
    <t>80</t>
  </si>
  <si>
    <t>953334121</t>
  </si>
  <si>
    <t>Bobtnavý pásek do pracovních spar betonových kcí bentonitový 20 x 25 mm</t>
  </si>
  <si>
    <t>1183835170</t>
  </si>
  <si>
    <t>Bobtnavý pásek do pracovních spar betonových konstrukcí bentonitový, rozměru 20 x 25 mm</t>
  </si>
  <si>
    <t>"základy" 18+180</t>
  </si>
  <si>
    <t>81</t>
  </si>
  <si>
    <t>953334423</t>
  </si>
  <si>
    <t>Těsnící plech do pracovních spar betonových kcí s bitumenovým povrchem oboustranným š 160 mm</t>
  </si>
  <si>
    <t>-990418145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</si>
  <si>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</si>
  <si>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"styk deska-deska" 68</t>
  </si>
  <si>
    <t>"styk deska-stěna" 270</t>
  </si>
  <si>
    <t>82</t>
  </si>
  <si>
    <t>953335000</t>
  </si>
  <si>
    <t>SP1  M+D systémový těsnící prostup potrubí DN 110, s těsnícím límcem</t>
  </si>
  <si>
    <t>-181462805</t>
  </si>
  <si>
    <t>901</t>
  </si>
  <si>
    <t>Ostatní výrobky</t>
  </si>
  <si>
    <t>83</t>
  </si>
  <si>
    <t>90100-001</t>
  </si>
  <si>
    <t>O01  M+D světlík fix pro otvor ve stropě 1200/1200mm, vč kotevní, lemování, doplňků, povrchové úpravy, kompletní provedení dle PD</t>
  </si>
  <si>
    <t>38655608</t>
  </si>
  <si>
    <t>84</t>
  </si>
  <si>
    <t>90100-002</t>
  </si>
  <si>
    <t>O02  M+D světlík otevíravý, pro otvor ve stropě 1200/1200mm, vč kotevní, lemování, doplňků, povrchové úpravy, kompletní provedení dle PD</t>
  </si>
  <si>
    <t>180820314</t>
  </si>
  <si>
    <t>O02  M+D světlík otevíravý pro otvor ve stropě 1200/1200mm, vč kotevní, lemování, doplňků, povrchové úpravy, kompletní provedení dle PD</t>
  </si>
  <si>
    <t>85</t>
  </si>
  <si>
    <t>90100-004</t>
  </si>
  <si>
    <t>O04  M+D výtah, kompletní provedení dle PD</t>
  </si>
  <si>
    <t>1228362751</t>
  </si>
  <si>
    <t>86</t>
  </si>
  <si>
    <t>90100-014</t>
  </si>
  <si>
    <t>O14  M+D podsvícený nápis "PARKOVACÍ DŮM", kompletní provedení dle PD</t>
  </si>
  <si>
    <t>1847831724</t>
  </si>
  <si>
    <t>87</t>
  </si>
  <si>
    <t>90100-033</t>
  </si>
  <si>
    <t>O33  M+D kontrolní šachta 300/300, vpusti pro střechu s vegetačním souvrstvím</t>
  </si>
  <si>
    <t>1724206075</t>
  </si>
  <si>
    <t>88</t>
  </si>
  <si>
    <t>90100-034</t>
  </si>
  <si>
    <t>O34  M+D pojistný přepad, kompletní provedení dle PD</t>
  </si>
  <si>
    <t>1195869786</t>
  </si>
  <si>
    <t>89</t>
  </si>
  <si>
    <t>90100-036</t>
  </si>
  <si>
    <t>O36  M+D hroty proti ptactvu, kompletní provedení dle PD</t>
  </si>
  <si>
    <t>-2031145501</t>
  </si>
  <si>
    <t>90</t>
  </si>
  <si>
    <t>90100-042</t>
  </si>
  <si>
    <t>O42  M+D odvětrání výtahu, kompletní provedení dle PD</t>
  </si>
  <si>
    <t>495863866</t>
  </si>
  <si>
    <t>91</t>
  </si>
  <si>
    <t>90100-048</t>
  </si>
  <si>
    <t>O48  M+D vypařovací žlaby z polymerbetonu, 300/50mm, kompletní provedení dle PD</t>
  </si>
  <si>
    <t>-306856791</t>
  </si>
  <si>
    <t>92</t>
  </si>
  <si>
    <t>90100-049</t>
  </si>
  <si>
    <t>O49  M+D kompletní parkovací systém, kompletní provedení dle PD</t>
  </si>
  <si>
    <t>-1095118582</t>
  </si>
  <si>
    <t>93</t>
  </si>
  <si>
    <t>90100-052</t>
  </si>
  <si>
    <t>O52  M+D hliníkový profil L15x20mm, kompletní provedení dle PD</t>
  </si>
  <si>
    <t>-412757615</t>
  </si>
  <si>
    <t>94</t>
  </si>
  <si>
    <t>90100-053</t>
  </si>
  <si>
    <t>O53  M+D hliníkový profil L30x30x3mm, kompletní provedení dle PD</t>
  </si>
  <si>
    <t>-1775028751</t>
  </si>
  <si>
    <t>95</t>
  </si>
  <si>
    <t>90100-054</t>
  </si>
  <si>
    <t>O54  M+D dveřní zarážka na kliku, kompletní provedení dle PD</t>
  </si>
  <si>
    <t>1082562953</t>
  </si>
  <si>
    <t>96</t>
  </si>
  <si>
    <t>90100-055</t>
  </si>
  <si>
    <t>O55  M+D ocel. samofixační obrubník, kompletní provedení dle PD</t>
  </si>
  <si>
    <t>-462740172</t>
  </si>
  <si>
    <t>97</t>
  </si>
  <si>
    <t>90100-058</t>
  </si>
  <si>
    <t>O/58  M+D revizní dvířka plechová uzamykatelná 600x600mm, kompletní provedení dle PD</t>
  </si>
  <si>
    <t>1269332358</t>
  </si>
  <si>
    <t>998</t>
  </si>
  <si>
    <t>Přesun hmot</t>
  </si>
  <si>
    <t>98</t>
  </si>
  <si>
    <t>998012021</t>
  </si>
  <si>
    <t>Přesun hmot pro budovy monolitické v do 6 m</t>
  </si>
  <si>
    <t>-1815127149</t>
  </si>
  <si>
    <t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</si>
  <si>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PSV</t>
  </si>
  <si>
    <t>Práce a dodávky PSV</t>
  </si>
  <si>
    <t>711</t>
  </si>
  <si>
    <t>Izolace proti vodě, vlhkosti a plynům</t>
  </si>
  <si>
    <t>99</t>
  </si>
  <si>
    <t>711471053</t>
  </si>
  <si>
    <t>Provedení vodorovné izolace proti tlakové vodě termoplasty volně položenou fólií z nízkolehčeného PE</t>
  </si>
  <si>
    <t>-1153329087</t>
  </si>
  <si>
    <t>Provedení izolace proti povrchové a podpovrchové tlakové vodě termoplasty  na ploše vodorovné V folií z nízkolehčeného PE položenou volně</t>
  </si>
  <si>
    <t>"pod žb desku" (34*60,1-2,01*1,8+3,01*2,8)</t>
  </si>
  <si>
    <t>100</t>
  </si>
  <si>
    <t>28329042</t>
  </si>
  <si>
    <t>fólie PE separační či ochranná tl. 0,2mm</t>
  </si>
  <si>
    <t>1030933935</t>
  </si>
  <si>
    <t>"pod žb desku" (34*60,1-2,01*1,8+3,01*2,8)*1,15</t>
  </si>
  <si>
    <t>101</t>
  </si>
  <si>
    <t>711491171</t>
  </si>
  <si>
    <t>Provedení izolace proti tlakové vodě vodorovné z textilií vrstva podkladní</t>
  </si>
  <si>
    <t>778762750</t>
  </si>
  <si>
    <t>Provedení izolace proti povrchové a podpovrchové tlakové vodě ostatní  na ploše vodorovné V z textilií, vrstva podkladní</t>
  </si>
  <si>
    <t>102</t>
  </si>
  <si>
    <t>69311199</t>
  </si>
  <si>
    <t>geotextilie netkaná separační, ochranná, filtrační, drenážní  PES(70%)+PP(30%) 300g/m2</t>
  </si>
  <si>
    <t>-320489187</t>
  </si>
  <si>
    <t>2048,21*1,15</t>
  </si>
  <si>
    <t>103</t>
  </si>
  <si>
    <t>711491172</t>
  </si>
  <si>
    <t>Provedení izolace proti tlakové vodě vodorovné z textilií vrstva ochranná</t>
  </si>
  <si>
    <t>1412669725</t>
  </si>
  <si>
    <t>Provedení izolace proti povrchové a podpovrchové tlakové vodě ostatní  na ploše vodorovné V z textilií, vrstva ochranná</t>
  </si>
  <si>
    <t>104</t>
  </si>
  <si>
    <t>1679385185</t>
  </si>
  <si>
    <t>105</t>
  </si>
  <si>
    <t>998711101</t>
  </si>
  <si>
    <t>Přesun hmot tonážní pro izolace proti vodě, vlhkosti a plynům v objektech výšky do 6 m</t>
  </si>
  <si>
    <t>1158312901</t>
  </si>
  <si>
    <t>Přesun hmot pro izolace proti vodě, vlhkosti a plynům  stanovený z hmotnosti přesunovaného materiálu vodorovná dopravní vzdálenost do 50 m v objektech výšky do 6 m</t>
  </si>
  <si>
    <t>712</t>
  </si>
  <si>
    <t>Povlakové krytiny</t>
  </si>
  <si>
    <t>106</t>
  </si>
  <si>
    <t>71200-001</t>
  </si>
  <si>
    <t>M+D střešní vpusť s ochr. košem</t>
  </si>
  <si>
    <t>252133332</t>
  </si>
  <si>
    <t>107</t>
  </si>
  <si>
    <t>712311101</t>
  </si>
  <si>
    <t>Provedení povlakové krytiny střech do 10° za studena lakem penetračním nebo asfaltovým</t>
  </si>
  <si>
    <t>587111195</t>
  </si>
  <si>
    <t>Provedení povlakové krytiny střech plochých do 10° natěradly a tmely za studena  nátěrem lakem penetračním nebo asfaltovým</t>
  </si>
  <si>
    <t xml:space="preserve">"střecha R04-výtahová šachta" </t>
  </si>
  <si>
    <t>"plocha" 2,48*2,69</t>
  </si>
  <si>
    <t>"stěny" (2,48+2,61)*2*0,823</t>
  </si>
  <si>
    <t xml:space="preserve">"střecha R01" </t>
  </si>
  <si>
    <t>"plocha" 59,1*(20,7+12)-1,38*1,38*2-2,48*2,69</t>
  </si>
  <si>
    <t>"atiky" (20,7*2+12*2+59,1*4)*0,58</t>
  </si>
  <si>
    <t>"hlava atiky" (59,1*4+21,3*2+12,3*2)*0,3</t>
  </si>
  <si>
    <t>"vytažení na světlíky"  (1,38+1,38)*2*0,3*2+(2,48+2,69)*2*0,3</t>
  </si>
  <si>
    <t>108</t>
  </si>
  <si>
    <t>11163150</t>
  </si>
  <si>
    <t>lak penetrační asfaltový</t>
  </si>
  <si>
    <t>1542478351</t>
  </si>
  <si>
    <t>2209,677*0,0002</t>
  </si>
  <si>
    <t>109</t>
  </si>
  <si>
    <t>712332135</t>
  </si>
  <si>
    <t>Povlaková krytina plochých střech nopovou folií s perforovanou deskou, nopek v 20 mm, tl do 1,0 mm</t>
  </si>
  <si>
    <t>-421036753</t>
  </si>
  <si>
    <t>Povlakové krytiny střech plochých na sucho nopová fólie vrstva drenážní a hydroakumulační vegetačních střech s perforovanou deskou výška nopku 20 mm, tl. fólie do 1,0 mm</t>
  </si>
  <si>
    <t>110</t>
  </si>
  <si>
    <t>712341559</t>
  </si>
  <si>
    <t>Provedení povlakové krytiny střech do 10° pásy NAIP přitavením v plné ploše</t>
  </si>
  <si>
    <t>1838871635</t>
  </si>
  <si>
    <t>Provedení povlakové krytiny střech plochých do 10° pásy přitavením  NAIP v plné ploše</t>
  </si>
  <si>
    <t>111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</si>
  <si>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</si>
  <si>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</si>
  <si>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-579158529</t>
  </si>
  <si>
    <t>2209,677*1,15</t>
  </si>
  <si>
    <t>112</t>
  </si>
  <si>
    <t>712363544</t>
  </si>
  <si>
    <t>Provedení povlak krytiny mechanicky kotvenou do betonu TI tl do 240 mm vnitřní pole, budova v do 18m</t>
  </si>
  <si>
    <t>2095015714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</si>
  <si>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</si>
  <si>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 xml:space="preserve">"skladba R04" </t>
  </si>
  <si>
    <t>"plocha" 2,48*2,69-(2,48+0,69)*0,6*2</t>
  </si>
  <si>
    <t>113</t>
  </si>
  <si>
    <t>712363545</t>
  </si>
  <si>
    <t>Provedení povlak krytiny mechanicky kotvenou do betonu TI tl do 240 mm krajní pole, budova v do 18m</t>
  </si>
  <si>
    <t>1221922749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</si>
  <si>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</si>
  <si>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"plocha" (2,48+0,69)*0,6*2</t>
  </si>
  <si>
    <t>114</t>
  </si>
  <si>
    <t>712363546</t>
  </si>
  <si>
    <t>Provedení povlak krytiny mechanicky kotvenou do betonu TI tl do 240 mm rohové pole, budova v do 18m</t>
  </si>
  <si>
    <t>178185312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</si>
  <si>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</si>
  <si>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115</t>
  </si>
  <si>
    <t>28322001</t>
  </si>
  <si>
    <t xml:space="preserve">fólie hydroizolační střešní mPVC s polyester výztužnou síťkou mechanicky kotvená tl 1,5mm </t>
  </si>
  <si>
    <t>1619484529</t>
  </si>
  <si>
    <t>"plocha" 2,48*2,69*1,15</t>
  </si>
  <si>
    <t>"stěny" (2,48+2,61)*2*0,823*1,15</t>
  </si>
  <si>
    <t>116</t>
  </si>
  <si>
    <t>712363604</t>
  </si>
  <si>
    <t>Provedení povlak krytiny mechanicky kotvenou do betonu TI tl přes 240mm vnitřní pole, budova v do 18m</t>
  </si>
  <si>
    <t>-1634327769</t>
  </si>
  <si>
    <t>Provedení povlakové krytiny střech plochých do 10° s mechanicky kotvenou izolací včetně položení fólie a horkovzdušného svaření tl. tepelné izolace přes 240 mm budovy výšky do 18 m, kotvené do betonu vnitřní pole</t>
  </si>
  <si>
    <t>"plocha" 59,1*(20,7+12)-1,38*1,38*2-2,48*2,69-298,6*1</t>
  </si>
  <si>
    <t>117</t>
  </si>
  <si>
    <t>712363605</t>
  </si>
  <si>
    <t>Provedení povlak krytiny mechanicky kotvenou do betonu TI tl přes 240 mm krajní pole, budova v do 18m</t>
  </si>
  <si>
    <t>-105344750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</si>
  <si>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</si>
  <si>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298,6*1</t>
  </si>
  <si>
    <t>118</t>
  </si>
  <si>
    <t>712363606</t>
  </si>
  <si>
    <t>Provedení povlak krytiny mechanicky kotvenou do betonu TI tl přes 240 mm rohové pole, budova v do 18m</t>
  </si>
  <si>
    <t>1930498814</t>
  </si>
  <si>
    <t>Provedení povlakové krytiny střech plochých do 10° s mechanicky kotvenou izolací včetně položení fólie a horkovzdušného svaření tl. tepelné izolace přes 240 mm budovy výšky do 18 m, kotvené do betonu rohové pole</t>
  </si>
  <si>
    <t>"vytažení na světlíky"  ((1,38+1,38)*2*0,3*2+(2,48+2,69)*2*0,3)</t>
  </si>
  <si>
    <t>119</t>
  </si>
  <si>
    <t>28343015</t>
  </si>
  <si>
    <t>fólie hydroizolační střešní mPVC určená ke stabilizaci přitížením a do vegetačních střech tl 1,5mm s vložkou ze skelné rohože</t>
  </si>
  <si>
    <t>-686743846</t>
  </si>
  <si>
    <t>"plocha" (59,1*(20,7+12)-1,38*1,38*2-2,48*2,69)*1,15</t>
  </si>
  <si>
    <t>"atiky" (20,7*2+12*2+59,1*4)*0,58*1,15</t>
  </si>
  <si>
    <t>"hlava atiky" (59,1*4+21,3*2+12,3*2)*0,3*1,15</t>
  </si>
  <si>
    <t>"vytažení na světlíky"  ((1,38+1,38)*2*0,3*2+(2,48+2,69)*2*0,3)*1,15</t>
  </si>
  <si>
    <t>120</t>
  </si>
  <si>
    <t>712391171</t>
  </si>
  <si>
    <t>Provedení povlakové krytiny střech do 10° podkladní textilní vrstvy</t>
  </si>
  <si>
    <t>1636338880</t>
  </si>
  <si>
    <t>Provedení povlakové krytiny střech plochých do 10° -ostatní práce  provedení vrstvy textilní podkladní</t>
  </si>
  <si>
    <t>121</t>
  </si>
  <si>
    <t>69311068</t>
  </si>
  <si>
    <t>geotextilie netkaná separační, ochranná, filtrační, drenážní PP 300g/m2</t>
  </si>
  <si>
    <t>299594446</t>
  </si>
  <si>
    <t>122</t>
  </si>
  <si>
    <t>712391172</t>
  </si>
  <si>
    <t>Provedení povlakové krytiny střech do 10° ochranné textilní vrstvy</t>
  </si>
  <si>
    <t>1644922465</t>
  </si>
  <si>
    <t>Provedení povlakové krytiny střech plochých do 10° -ostatní práce  provedení vrstvy textilní ochranné</t>
  </si>
  <si>
    <t>123</t>
  </si>
  <si>
    <t>-1754604721</t>
  </si>
  <si>
    <t>124</t>
  </si>
  <si>
    <t>71277-001</t>
  </si>
  <si>
    <t>Provedení střešní vegetace</t>
  </si>
  <si>
    <t>-1341990316</t>
  </si>
  <si>
    <t>125</t>
  </si>
  <si>
    <t>712771101</t>
  </si>
  <si>
    <t>Provedení ochranné vrstvy z textilií nebo rohoží volně s přesahem vegetační střechy sklon do 5°</t>
  </si>
  <si>
    <t>-1654498156</t>
  </si>
  <si>
    <t>Provedení ochranné vrstvy vegetační střechy proti prorůstání kořenů, proti mechanickému poškození hydroizolace z textilií nebo rohoží volně kladených s přesahem, sklon střechy do 5°</t>
  </si>
  <si>
    <t>126</t>
  </si>
  <si>
    <t>69311060</t>
  </si>
  <si>
    <t>geotextilie netkaná separační, ochranná, filtrační, drenážní PP 200g/m2</t>
  </si>
  <si>
    <t>1809170247</t>
  </si>
  <si>
    <t>1922,09*1,15</t>
  </si>
  <si>
    <t>127</t>
  </si>
  <si>
    <t>712771401</t>
  </si>
  <si>
    <t>Provedení vegetační vrstvy ze substrátu tloušťky do 100 mm vegetační střechy sklon do 5°</t>
  </si>
  <si>
    <t>-1948726166</t>
  </si>
  <si>
    <t>Provedení vegetační vrstvy vegetační střechy ze substrátu, tloušťky do 100 mm, sklon střechy do 5°</t>
  </si>
  <si>
    <t>"odečet kačírku" -148,553</t>
  </si>
  <si>
    <t>128</t>
  </si>
  <si>
    <t>10321225</t>
  </si>
  <si>
    <t>substrát vegetačních střech (kůra, liodrain, dolomit vápenec, základní hnojivo)</t>
  </si>
  <si>
    <t>1938141425</t>
  </si>
  <si>
    <t>1773,537*0,08</t>
  </si>
  <si>
    <t>129</t>
  </si>
  <si>
    <t>712771601</t>
  </si>
  <si>
    <t>Provedení ochranných pásů z praného říčního kameniva šířky do 500 mm</t>
  </si>
  <si>
    <t>1067748772</t>
  </si>
  <si>
    <t>Provedení ochranných pásů vegetační střechy po obvodu střechy, v místech střešních prostupům napojení na zeď apod. z praného říčního kameniva, tloušťky do 100 mm, šířky do 500 mm</t>
  </si>
  <si>
    <t>(298,6*0,4+2,41*2,18+1,1*0,8*4+1,1*1,1*8+1,1*1,64+3,28*5,895-1,38*1,38*2-2,48*2,69)*0,08</t>
  </si>
  <si>
    <t>130</t>
  </si>
  <si>
    <t>58337401</t>
  </si>
  <si>
    <t>kamenivo dekorační (kačírek) frakce 8/16</t>
  </si>
  <si>
    <t>-1237328892</t>
  </si>
  <si>
    <t>11,884*2</t>
  </si>
  <si>
    <t>131</t>
  </si>
  <si>
    <t>712771613</t>
  </si>
  <si>
    <t>Osazení ochranné kačírkové lišty navařením na hydroizolaci</t>
  </si>
  <si>
    <t>247412494</t>
  </si>
  <si>
    <t>Provedení ochranných pásů vegetační střechy osazení ochranné kačírkové lišty navařením na hydroizolaci</t>
  </si>
  <si>
    <t>132</t>
  </si>
  <si>
    <t>69334031</t>
  </si>
  <si>
    <t>lišta kačírková výška 80mm nerez</t>
  </si>
  <si>
    <t>826625223</t>
  </si>
  <si>
    <t>363,45*1,1</t>
  </si>
  <si>
    <t>133</t>
  </si>
  <si>
    <t>998712101</t>
  </si>
  <si>
    <t>Přesun hmot tonážní tonážní pro krytiny povlakové v objektech v do 6 m</t>
  </si>
  <si>
    <t>-636983864</t>
  </si>
  <si>
    <t>Přesun hmot pro povlakové krytiny stanovený z hmotnosti přesunovaného materiálu vodorovná dopravní vzdálenost do 50 m v objektech výšky do 6 m</t>
  </si>
  <si>
    <t>713</t>
  </si>
  <si>
    <t>Izolace tepelné</t>
  </si>
  <si>
    <t>134</t>
  </si>
  <si>
    <t>713131141</t>
  </si>
  <si>
    <t>Montáž izolace tepelné stěn a základů lepením celoplošně rohoží, pásů, dílců, desek</t>
  </si>
  <si>
    <t>71856433</t>
  </si>
  <si>
    <t>Montáž tepelné izolace stěn rohožemi, pásy, deskami, dílci, bloky (izolační materiál ve specifikaci) lepením celoplošně</t>
  </si>
  <si>
    <t>"pod terénem" (59,7-2,3)*1,714+2,3*2,78+2,3*1,24+2,41*(1,24+2,78)/2*2</t>
  </si>
  <si>
    <t>"výtahová šachta" (2,48+2,61)*2*0,823</t>
  </si>
  <si>
    <t>135</t>
  </si>
  <si>
    <t>28376385</t>
  </si>
  <si>
    <t>deska z polystyrénu XPS, hrana rovná, polo či pero drážka a hladký povrch λ=0,034 m3</t>
  </si>
  <si>
    <t>213714252</t>
  </si>
  <si>
    <t>"pod terénem" 117,318*0,04*1,05</t>
  </si>
  <si>
    <t>136</t>
  </si>
  <si>
    <t>28372309</t>
  </si>
  <si>
    <t>deska EPS 100 do plochých střech a podlah λ=0,037 tl 100mm</t>
  </si>
  <si>
    <t>-1276366607</t>
  </si>
  <si>
    <t>"výtahová šachta" (2,48+2,61)*2*0,823*1,05</t>
  </si>
  <si>
    <t>137</t>
  </si>
  <si>
    <t>28372316</t>
  </si>
  <si>
    <t>deska EPS 100 do plochých střech a podlah λ=0,037 tl 140mm</t>
  </si>
  <si>
    <t>145105046</t>
  </si>
  <si>
    <t>"plocha" 2,48*2,69*1,05</t>
  </si>
  <si>
    <t>138</t>
  </si>
  <si>
    <t>28376141</t>
  </si>
  <si>
    <t>klín izolační z pěnového polystyrenu EPS 100 spádový</t>
  </si>
  <si>
    <t>-1727656685</t>
  </si>
  <si>
    <t>"plocha" 2,48*2,69*(0,02+0,07)/2*1,05</t>
  </si>
  <si>
    <t>139</t>
  </si>
  <si>
    <t>28376142</t>
  </si>
  <si>
    <t>klín izolační z pěnového polystyrenu EPS 150 spádový</t>
  </si>
  <si>
    <t>-1937909130</t>
  </si>
  <si>
    <t>"plocha" (59,1*(20,7+12)-1,38*1,38*2-2,48*2,69)*(0,02+0,26)/2*1,05</t>
  </si>
  <si>
    <t>140</t>
  </si>
  <si>
    <t>713141111</t>
  </si>
  <si>
    <t>Montáž izolace tepelné střech plochých lepené asfaltem plně 1 vrstva rohoží, pásů, dílců, desek</t>
  </si>
  <si>
    <t>-1087588234</t>
  </si>
  <si>
    <t>Montáž tepelné izolace střech plochých rohožemi, pásy, deskami, dílci, bloky (izolační materiál ve specifikaci) přilepenými asfaltem za horka zplna, jednovrstvá</t>
  </si>
  <si>
    <t>"plocha" 2,48*2,69*2</t>
  </si>
  <si>
    <t>141</t>
  </si>
  <si>
    <t>998713101</t>
  </si>
  <si>
    <t>Přesun hmot tonážní pro izolace tepelné v objektech v do 6 m</t>
  </si>
  <si>
    <t>450259075</t>
  </si>
  <si>
    <t>Přesun hmot pro izolace tepelné stanovený z hmotnosti přesunovaného materiálu vodorovná dopravní vzdálenost do 50 m v objektech výšky do 6 m</t>
  </si>
  <si>
    <t>764</t>
  </si>
  <si>
    <t>Konstrukce klempířské</t>
  </si>
  <si>
    <t>142</t>
  </si>
  <si>
    <t>764212635</t>
  </si>
  <si>
    <t>Oplechování štítu závětrnou lištou z Pz s povrchovou úpravou rš 400 mm</t>
  </si>
  <si>
    <t>1884829636</t>
  </si>
  <si>
    <t>Oplechování střešních prvků z pozinkovaného plechu s povrchovou úpravou štítu závětrnou lištou rš 400 mm</t>
  </si>
  <si>
    <t>"K01" 292,6</t>
  </si>
  <si>
    <t>143</t>
  </si>
  <si>
    <t>764216641</t>
  </si>
  <si>
    <t>Oplechování rovných parapetů celoplošně lepené z Pz s povrchovou úpravou rš 150 mm</t>
  </si>
  <si>
    <t>-199265552</t>
  </si>
  <si>
    <t>Oplechování parapetů z pozinkovaného plechu s povrchovou úpravou rovných celoplošně lepené, bez rohů rš 160 mm</t>
  </si>
  <si>
    <t>"K03" 7,5</t>
  </si>
  <si>
    <t>144</t>
  </si>
  <si>
    <t>998764101</t>
  </si>
  <si>
    <t>Přesun hmot tonážní pro konstrukce klempířské v objektech v do 6 m</t>
  </si>
  <si>
    <t>1297702784</t>
  </si>
  <si>
    <t>Přesun hmot pro konstrukce klempířské stanovený z hmotnosti přesunovaného materiálu vodorovná dopravní vzdálenost do 50 m v objektech výšky do 6 m</t>
  </si>
  <si>
    <t>767</t>
  </si>
  <si>
    <t>Konstrukce zámečnické</t>
  </si>
  <si>
    <t>145</t>
  </si>
  <si>
    <t>76700-001</t>
  </si>
  <si>
    <t>Z01  M+D opláštění liniovým systémovými žaluziemi tvaru C, vč. kotvení, povrchové úpravy, kompletní provedení dle PD</t>
  </si>
  <si>
    <t>428004043</t>
  </si>
  <si>
    <t>146</t>
  </si>
  <si>
    <t>76700-001a</t>
  </si>
  <si>
    <t>Z01a  M+D ocelová kce pro opláštění liniovým systémovými žaluziemi tvaru C, vč. kotvení, povrchové úpravy, kompletní provedení dle PD</t>
  </si>
  <si>
    <t>kg</t>
  </si>
  <si>
    <t>277448977</t>
  </si>
  <si>
    <t>147</t>
  </si>
  <si>
    <t>76700-002</t>
  </si>
  <si>
    <t>Z02  M+D krytí garáž.prostoru  liniovým systémovými žaluziemi tvaru C, vč. kotvení, povrchové úpravy, kompletní provedení dle PD</t>
  </si>
  <si>
    <t>-930024895</t>
  </si>
  <si>
    <t>148</t>
  </si>
  <si>
    <t>76700-002a</t>
  </si>
  <si>
    <t>Z02a  M+D ocelová kce pro opláštění liniovým systémovými žaluziemi tvaru C, vč. kotvení, povrchové úpravy, kompletní provedení dle PD</t>
  </si>
  <si>
    <t>1943355667</t>
  </si>
  <si>
    <t>149</t>
  </si>
  <si>
    <t>76700-006</t>
  </si>
  <si>
    <t>Z06  M+D okno 900/700mm fix v Al rámu, vč. kování, povrchové úpravy, kompletní provedení dle PD</t>
  </si>
  <si>
    <t>244949162</t>
  </si>
  <si>
    <t>150</t>
  </si>
  <si>
    <t>76700-007</t>
  </si>
  <si>
    <t>Z07  M+D okno 4730/700mm fix v Al rámu, vč. kování, povrchové úpravy, kompletní provedení dle PD</t>
  </si>
  <si>
    <t>346423082</t>
  </si>
  <si>
    <t>Z07 M+D okno 4730/700mm fix v Al rámu, vč. kování, povrchové úpravy, kompletní provedení dle PD</t>
  </si>
  <si>
    <t>151</t>
  </si>
  <si>
    <t>76700-008</t>
  </si>
  <si>
    <t>Z08  M+D dveře 1060/2330mm hliníkové vč. Al rámu, vč. kotvení, kování, povrchové úpravy, doplňků, kompletní provedení dle PD</t>
  </si>
  <si>
    <t>750491255</t>
  </si>
  <si>
    <t>152</t>
  </si>
  <si>
    <t>76700-009</t>
  </si>
  <si>
    <t>Z09  M+D dveře 1760/2180mm hliníkové vč. Al rámu, vč. kotvení, kování, povrchové úpravy, doplňků, EW 15 DP3-C kompletní provedení dle PD</t>
  </si>
  <si>
    <t>589858784</t>
  </si>
  <si>
    <t>Z09  M+D dveře 1760/2180mm hliníkové vč. Al rámu, vč. kotvení, kování, povrchové úpravy, doplňků, EW 15 DP3-C , kompletní provedení dle PD</t>
  </si>
  <si>
    <t>153</t>
  </si>
  <si>
    <t>76700-010</t>
  </si>
  <si>
    <t>Z10  M+D dveře 1060/2180mm hliníkové vč. Al rámu, vč. kotvení, kování, povrchové úpravy, doplňků, kompletní provedení dle PD</t>
  </si>
  <si>
    <t>2015197618</t>
  </si>
  <si>
    <t>154</t>
  </si>
  <si>
    <t>76700-011</t>
  </si>
  <si>
    <t>Z11  M+D okno 7600/1500mm v Al rámu, vč. kování, povrchové úpravy, doplňků, EI 15 DP1, kompletní provedení dle PD</t>
  </si>
  <si>
    <t>-1363656276</t>
  </si>
  <si>
    <t>155</t>
  </si>
  <si>
    <t>76700-012</t>
  </si>
  <si>
    <t>Z12  M+D dveře 2000/2620mm hliníkové vč. Al rámu, vč. kotvení, kování, povrchové úpravy, doplňků, kompletní provedení dle PD</t>
  </si>
  <si>
    <t>-1371055815</t>
  </si>
  <si>
    <t>156</t>
  </si>
  <si>
    <t>76700-013</t>
  </si>
  <si>
    <t>Z13  M+D úchyt pro žebřík, vč. kotvení, kování, povrchové úpravy, doplňků, kompletní provedení dle PD</t>
  </si>
  <si>
    <t>-1484611653</t>
  </si>
  <si>
    <t>157</t>
  </si>
  <si>
    <t>76700-014c</t>
  </si>
  <si>
    <t>Z14c  M+D čistící rohož venkovní /rohož z dural. profilů) 2000x1300mm, vč. ocel. rámu, podklad. betonu, kotvení, kování, povrchové úpravy, doplňků, kompletní provedení dle PD</t>
  </si>
  <si>
    <t>-1426546821</t>
  </si>
  <si>
    <t>158</t>
  </si>
  <si>
    <t>76700-015</t>
  </si>
  <si>
    <t>Z15  M+D ocelové zábradlí, vč. nerez.trubky, kotvení, kování, povrchové úpravy, doplňků, kompletní provedení dle PD</t>
  </si>
  <si>
    <t>1355647995</t>
  </si>
  <si>
    <t>159</t>
  </si>
  <si>
    <t>76700-016</t>
  </si>
  <si>
    <t>Z16  M+D ocelové zábradlí, vč. kotvení, kování, povrchové úpravy, doplňků, kompletní provedení dle PD</t>
  </si>
  <si>
    <t>-251947714</t>
  </si>
  <si>
    <t>175,2*5</t>
  </si>
  <si>
    <t>160</t>
  </si>
  <si>
    <t>76700-017</t>
  </si>
  <si>
    <t>Z17  M+D ocelové zábradlí, vč. kotvení, kování, povrchové úpravy, doplňků, kompletní provedení dle PD</t>
  </si>
  <si>
    <t>1418568239</t>
  </si>
  <si>
    <t>147,8*8</t>
  </si>
  <si>
    <t>161</t>
  </si>
  <si>
    <t>76700-018</t>
  </si>
  <si>
    <t>Z18  M+D ocelové zábradlí, vč. kotvení, kování, povrchové úpravy, doplňků, kompletní provedení dle PD</t>
  </si>
  <si>
    <t>769485534</t>
  </si>
  <si>
    <t>54,8</t>
  </si>
  <si>
    <t>162</t>
  </si>
  <si>
    <t>76700-019</t>
  </si>
  <si>
    <t>Z19  M+D ocelové zábradlí, vč. kotvení, kování, povrchové úpravy, doplňků, kompletní provedení dle PD</t>
  </si>
  <si>
    <t>-1679210176</t>
  </si>
  <si>
    <t>50,4*2</t>
  </si>
  <si>
    <t>163</t>
  </si>
  <si>
    <t>76700-020</t>
  </si>
  <si>
    <t>Z20  M+D přejezdový profil L 100x100x8mm, vč. kotvení, kování, povrchové úpravy, doplňků, kompletní provedení dle PD</t>
  </si>
  <si>
    <t>1617906610</t>
  </si>
  <si>
    <t>164</t>
  </si>
  <si>
    <t>76700-028</t>
  </si>
  <si>
    <t>Z28  M+D pomocný úhelník pro založení obezdívky šachty L 400x150x60x8mm, vč. kotvení, kování, povrchové úpravy, doplňků, kompletní provedení dle PD</t>
  </si>
  <si>
    <t>1441556800</t>
  </si>
  <si>
    <t>165</t>
  </si>
  <si>
    <t>76700-032</t>
  </si>
  <si>
    <t>Z32  M+D nerezové madlo dl.3390mm, vč. kotvení, kování, povrchové úpravy, doplňků, kompletní provedení dle PD</t>
  </si>
  <si>
    <t>-581241400</t>
  </si>
  <si>
    <t>166</t>
  </si>
  <si>
    <t>76700-033</t>
  </si>
  <si>
    <t>Z33  M+D ocelové zábradlí, vč. kotvení, kování, povrchové úpravy, doplňků, kompletní provedení dle PD</t>
  </si>
  <si>
    <t>-1388402737</t>
  </si>
  <si>
    <t>167</t>
  </si>
  <si>
    <t>76700-035</t>
  </si>
  <si>
    <t>Z35  M+D stojan na kola 1005/650mm, vč. kotvení, povrchové úpravy, kompletní provedení dle PD</t>
  </si>
  <si>
    <t>-1081605979</t>
  </si>
  <si>
    <t>168</t>
  </si>
  <si>
    <t>76700-036</t>
  </si>
  <si>
    <t>Z36  M+D opláštění výtahové šachty liniovým systémovými žaluziemi tvaru C, vč. kotvení, povrchové úpravy, kompletní provedení dle PD</t>
  </si>
  <si>
    <t>-1833704296</t>
  </si>
  <si>
    <t>169</t>
  </si>
  <si>
    <t>76700-036a</t>
  </si>
  <si>
    <t>-1817576382</t>
  </si>
  <si>
    <t>Z36a  M+D ocelová kce pro opláštění liniovým systémovými žaluziemi tvaru C, vč. kotvení, povrchové úpravy, kompletní provedení dle PD</t>
  </si>
  <si>
    <t>170</t>
  </si>
  <si>
    <t>998767101</t>
  </si>
  <si>
    <t>Přesun hmot tonážní pro zámečnické konstrukce v objektech v do 6 m</t>
  </si>
  <si>
    <t>627217866</t>
  </si>
  <si>
    <t>Přesun hmot pro zámečnické konstrukce  stanovený z hmotnosti přesunovaného materiálu vodorovná dopravní vzdálenost do 50 m v objektech výšky do 6 m</t>
  </si>
  <si>
    <t>777</t>
  </si>
  <si>
    <t>Podlahy lité</t>
  </si>
  <si>
    <t>171</t>
  </si>
  <si>
    <t>77700-001</t>
  </si>
  <si>
    <t xml:space="preserve">Epoxidový podlahový systém tl. 6mm, strojně hlazený plastbeton se směsí přírodních křemičitých písků, vč. dilatací, vodorovného doprav.značení, znaků invalidy, kompletní provedení dle PD  </t>
  </si>
  <si>
    <t>1766371087</t>
  </si>
  <si>
    <t>"podlaha F.03" 1933,24</t>
  </si>
  <si>
    <t>"podlaha F.04" 59,1*3,9*2</t>
  </si>
  <si>
    <t>"podlaha F.05" 1851,1-460,98</t>
  </si>
  <si>
    <t>"podlaha F.02" 46,45</t>
  </si>
  <si>
    <t>"podstupnice" (20,34+22,8)*0,167</t>
  </si>
  <si>
    <t>"bok zvýšeného obrubníku" 11,084*0,15+11,477</t>
  </si>
  <si>
    <t>172</t>
  </si>
  <si>
    <t>77700-002</t>
  </si>
  <si>
    <t>M+D hydroizolační membrána z trvalého pružného polyuretanu s výztužnou tkaninou min.400g/m2 v tl.2mm</t>
  </si>
  <si>
    <t>219758737</t>
  </si>
  <si>
    <t>"skladba F2" 59,1*3,9*2</t>
  </si>
  <si>
    <t>173</t>
  </si>
  <si>
    <t>77700-003</t>
  </si>
  <si>
    <t>M+S sokl epoxidový h=55mm s fabionem</t>
  </si>
  <si>
    <t>-893693528</t>
  </si>
  <si>
    <t>"1.np" 436,14</t>
  </si>
  <si>
    <t>"2.np" 423,11</t>
  </si>
  <si>
    <t>783</t>
  </si>
  <si>
    <t>Dokončovací práce - nátěry</t>
  </si>
  <si>
    <t>174</t>
  </si>
  <si>
    <t>78300-001</t>
  </si>
  <si>
    <t>Nátěr proti ropným produktům</t>
  </si>
  <si>
    <t>626278485</t>
  </si>
  <si>
    <t>"výtahová šachta" 3,62+(1,8+2,01)*2*0,3</t>
  </si>
  <si>
    <t>175</t>
  </si>
  <si>
    <t>783826605</t>
  </si>
  <si>
    <t>Hydrofobizační transparentní silikonový nátěr hladkých betonových povrchů, povrchů z desek</t>
  </si>
  <si>
    <t>-745995101</t>
  </si>
  <si>
    <t>Hydrofobizační nátěr omítek silikonový, transparentní, povrchů hladkých betonových povrchů nebo povrchů z desek na bázi dřeva (dřevovláknitých apod.)</t>
  </si>
  <si>
    <t>"transparentní nátěr žb stěn v interieru"</t>
  </si>
  <si>
    <t>"statika řez 1" (2,26+10,73)*(1,224+0,4)</t>
  </si>
  <si>
    <t>"statika řez 2" 7,86*(1,227+0,4)</t>
  </si>
  <si>
    <t>"statika řez 3" 24,06*(1,224+0,4)</t>
  </si>
  <si>
    <t>"statika řez 4" 7,86*(1,205+0,4)</t>
  </si>
  <si>
    <t>"statika řez 5" (1,365+1,365)*0,99</t>
  </si>
  <si>
    <t>"statika parapet P1" 59,7*(0,5+0,3+0,5+0,28)</t>
  </si>
  <si>
    <t>"statika parapet P4" 33*(0,503+0,3+0,503+0,28)</t>
  </si>
  <si>
    <t>"statika parapet P5" 34,79*(0,509+0,3+0,509+0,28)</t>
  </si>
  <si>
    <t>((15,2-0,3*3-1,34)*(2,75+2,51)/2+2,7*(2,75+4,322)/2+1,95*2,72-1,06*2,33)</t>
  </si>
  <si>
    <t>15,3*(2,51+2,75)/2+2,7*(2,75+4,322)+15,6*2,72</t>
  </si>
  <si>
    <t>6,1*2,72</t>
  </si>
  <si>
    <t>2,4*2,72*6</t>
  </si>
  <si>
    <t>0,3*2,72+11,8*2,72+1,34*4,09+1,46*4,09+2,7*(4,09+2,64)/2</t>
  </si>
  <si>
    <t>2,25*2,64+13,75*2,64</t>
  </si>
  <si>
    <t>(12,3*2,72+5,745*4,09+15,555*2,715)</t>
  </si>
  <si>
    <t>8,4*2,715</t>
  </si>
  <si>
    <t>"sloupy" 357,143+180,116</t>
  </si>
  <si>
    <t>"schodiště" 14,84</t>
  </si>
  <si>
    <t>"transparentní nátěr fasády"</t>
  </si>
  <si>
    <t>59,7*(6,25+5,85)/2-2,4*2,21*22-2,4*0,7*20-2,54*0,7-2,4*1,9*22</t>
  </si>
  <si>
    <t>33,14*(6,25+6,46)/2</t>
  </si>
  <si>
    <t>33,6*(5,85+6,46)/2-0,9*2,25-7,5*2,33</t>
  </si>
  <si>
    <t>53,325*6,46-2,4*2,21*13-2,4*2,14*13+(2,4+2,21)*2*0,2*6*2</t>
  </si>
  <si>
    <t>(59,7-53,325)*(6,46-4)</t>
  </si>
  <si>
    <t>784</t>
  </si>
  <si>
    <t>Dokončovací práce - malby a tapety</t>
  </si>
  <si>
    <t>176</t>
  </si>
  <si>
    <t>784181121</t>
  </si>
  <si>
    <t>Hloubková jednonásobná penetrace podkladu v místnostech výšky do 3,80 m</t>
  </si>
  <si>
    <t>-212744703</t>
  </si>
  <si>
    <t>Penetrace podkladu jednonásobná hloubková v místnostech výšky do 3,80 m</t>
  </si>
  <si>
    <t>177</t>
  </si>
  <si>
    <t>784221101</t>
  </si>
  <si>
    <t>Dvojnásobné bílé malby ze směsí za sucha dobře otěruvzdorných v místnostech do 3,80 m</t>
  </si>
  <si>
    <t>-971740426</t>
  </si>
  <si>
    <t>Malby z malířských směsí otěruvzdorných za sucha dvojnásobné, bílé za sucha otěruvzdorné dobře v místnostech výšky do 3,80 m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</si>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</sst>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A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67" fontId="23" fillId="0" borderId="0" xfId="0" applyNumberFormat="1" applyFont="1" applyAlignment="1">
      <alignment vertical="center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167" fontId="24" fillId="0" borderId="0" xfId="0" applyNumberFormat="1" applyFont="1" applyAlignment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4" fillId="0" borderId="18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5" fillId="0" borderId="20" xfId="0" applyFont="1" applyBorder="1" applyAlignment="1" applyProtection="1">
      <alignment horizontal="center" vertical="center"/>
      <protection locked="0"/>
    </xf>
    <xf numFmtId="49" fontId="25" fillId="0" borderId="20" xfId="0" applyNumberFormat="1" applyFont="1" applyBorder="1" applyAlignment="1" applyProtection="1">
      <alignment horizontal="left" vertical="center" wrapText="1"/>
      <protection locked="0"/>
    </xf>
    <xf numFmtId="0" fontId="25" fillId="0" borderId="20" xfId="0" applyFont="1" applyBorder="1" applyAlignment="1" applyProtection="1">
      <alignment horizontal="left" vertical="center" wrapText="1"/>
      <protection locked="0"/>
    </xf>
    <xf numFmtId="0" fontId="25" fillId="0" borderId="20" xfId="0" applyFont="1" applyBorder="1" applyAlignment="1" applyProtection="1">
      <alignment horizontal="center" vertical="center" wrapText="1"/>
      <protection locked="0"/>
    </xf>
    <xf numFmtId="167" fontId="25" fillId="0" borderId="20" xfId="0" applyNumberFormat="1" applyFont="1" applyBorder="1" applyAlignment="1" applyProtection="1">
      <alignment vertical="center"/>
      <protection locked="0"/>
    </xf>
    <xf numFmtId="4" fontId="25" fillId="2" borderId="20" xfId="0" applyNumberFormat="1" applyFont="1" applyFill="1" applyBorder="1" applyAlignment="1" applyProtection="1">
      <alignment vertical="center"/>
      <protection locked="0"/>
    </xf>
    <xf numFmtId="4" fontId="25" fillId="0" borderId="20" xfId="0" applyNumberFormat="1" applyFont="1" applyBorder="1" applyAlignment="1" applyProtection="1">
      <alignment vertical="center"/>
      <protection locked="0"/>
    </xf>
    <xf numFmtId="0" fontId="26" fillId="0" borderId="3" xfId="0" applyFont="1" applyBorder="1" applyAlignment="1">
      <alignment vertical="center"/>
    </xf>
    <xf numFmtId="0" fontId="25" fillId="2" borderId="18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167" fontId="27" fillId="0" borderId="0" xfId="0" applyNumberFormat="1" applyFont="1" applyAlignment="1">
      <alignment vertical="center"/>
    </xf>
    <xf numFmtId="0" fontId="27" fillId="0" borderId="0" xfId="0" applyFont="1" applyAlignment="1" applyProtection="1">
      <alignment vertical="center"/>
      <protection locked="0"/>
    </xf>
    <xf numFmtId="0" fontId="27" fillId="0" borderId="18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19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M1163"/>
  <sheetViews>
    <sheetView showGridLines="0" tabSelected="1" topLeftCell="A683" workbookViewId="0">
      <selection activeCell="N20" sqref="N20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13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79" t="s">
        <v>0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77" t="s">
        <v>1285</v>
      </c>
      <c r="F7" s="178"/>
      <c r="G7" s="178"/>
      <c r="H7" s="178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75" t="s">
        <v>8</v>
      </c>
      <c r="F9" s="176"/>
      <c r="G9" s="176"/>
      <c r="H9" s="176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1286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1287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81" t="s">
        <v>1287</v>
      </c>
      <c r="F18" s="182"/>
      <c r="G18" s="182"/>
      <c r="H18" s="182"/>
      <c r="I18" s="16" t="s">
        <v>17</v>
      </c>
      <c r="J18" s="18" t="s">
        <v>1287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83" t="s">
        <v>10</v>
      </c>
      <c r="F27" s="183"/>
      <c r="G27" s="183"/>
      <c r="H27" s="183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ROUND(J135,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ROUND((SUM(BE135:BE1162)),  2)</f>
        <v>0</v>
      </c>
      <c r="G33" s="10"/>
      <c r="H33" s="10"/>
      <c r="I33" s="32">
        <v>0.21</v>
      </c>
      <c r="J33" s="31">
        <f>ROUND(((SUM(BE135:BE1162))*I33),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ROUND((SUM(BF135:BF1162)),  2)</f>
        <v>0</v>
      </c>
      <c r="G34" s="10"/>
      <c r="H34" s="10"/>
      <c r="I34" s="32">
        <v>0.15</v>
      </c>
      <c r="J34" s="31">
        <f>ROUND(((SUM(BF135:BF1162))*I34),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ROUND((SUM(BG135:BG1162)),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ROUND((SUM(BH135:BH1162)),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ROUND((SUM(BI135:BI1162)),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77" t="str">
        <f>E7</f>
        <v>Parkovací dům Havlíčkova 1, Kroměříž</v>
      </c>
      <c r="F85" s="178"/>
      <c r="G85" s="178"/>
      <c r="H85" s="178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75" t="str">
        <f>E9</f>
        <v>101.1 - SO101.1 Hromadná garáž</v>
      </c>
      <c r="F87" s="176"/>
      <c r="G87" s="176"/>
      <c r="H87" s="176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J135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2:12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J136</f>
        <v>0</v>
      </c>
      <c r="L97" s="63"/>
    </row>
    <row r="98" spans="2:12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J137</f>
        <v>0</v>
      </c>
      <c r="L98" s="69"/>
    </row>
    <row r="99" spans="2:12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J171</f>
        <v>0</v>
      </c>
      <c r="L99" s="69"/>
    </row>
    <row r="100" spans="2:12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J259</f>
        <v>0</v>
      </c>
      <c r="L100" s="69"/>
    </row>
    <row r="101" spans="2:12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J304</f>
        <v>0</v>
      </c>
      <c r="L101" s="69"/>
    </row>
    <row r="102" spans="2:12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J568</f>
        <v>0</v>
      </c>
      <c r="L102" s="69"/>
    </row>
    <row r="103" spans="2:12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J682</f>
        <v>0</v>
      </c>
      <c r="L103" s="69"/>
    </row>
    <row r="104" spans="2:12" s="68" customFormat="1" ht="19.899999999999999" customHeight="1" x14ac:dyDescent="0.2">
      <c r="B104" s="69"/>
      <c r="D104" s="70" t="s">
        <v>53</v>
      </c>
      <c r="E104" s="71"/>
      <c r="F104" s="71"/>
      <c r="G104" s="71"/>
      <c r="H104" s="71"/>
      <c r="I104" s="72"/>
      <c r="J104" s="73">
        <f>J692</f>
        <v>0</v>
      </c>
      <c r="L104" s="69"/>
    </row>
    <row r="105" spans="2:12" s="68" customFormat="1" ht="19.899999999999999" customHeight="1" x14ac:dyDescent="0.2">
      <c r="B105" s="69"/>
      <c r="D105" s="70" t="s">
        <v>54</v>
      </c>
      <c r="E105" s="71"/>
      <c r="F105" s="71"/>
      <c r="G105" s="71"/>
      <c r="H105" s="71"/>
      <c r="I105" s="72"/>
      <c r="J105" s="73">
        <f>J721</f>
        <v>0</v>
      </c>
      <c r="L105" s="69"/>
    </row>
    <row r="106" spans="2:12" s="68" customFormat="1" ht="19.899999999999999" customHeight="1" x14ac:dyDescent="0.2">
      <c r="B106" s="69"/>
      <c r="D106" s="70" t="s">
        <v>55</v>
      </c>
      <c r="E106" s="71"/>
      <c r="F106" s="71"/>
      <c r="G106" s="71"/>
      <c r="H106" s="71"/>
      <c r="I106" s="72"/>
      <c r="J106" s="73">
        <f>J752</f>
        <v>0</v>
      </c>
      <c r="L106" s="69"/>
    </row>
    <row r="107" spans="2:12" s="62" customFormat="1" ht="24.95" customHeight="1" x14ac:dyDescent="0.2">
      <c r="B107" s="63"/>
      <c r="D107" s="64" t="s">
        <v>56</v>
      </c>
      <c r="E107" s="65"/>
      <c r="F107" s="65"/>
      <c r="G107" s="65"/>
      <c r="H107" s="65"/>
      <c r="I107" s="66"/>
      <c r="J107" s="67">
        <f>J755</f>
        <v>0</v>
      </c>
      <c r="L107" s="63"/>
    </row>
    <row r="108" spans="2:12" s="68" customFormat="1" ht="19.899999999999999" customHeight="1" x14ac:dyDescent="0.2">
      <c r="B108" s="69"/>
      <c r="D108" s="70" t="s">
        <v>57</v>
      </c>
      <c r="E108" s="71"/>
      <c r="F108" s="71"/>
      <c r="G108" s="71"/>
      <c r="H108" s="71"/>
      <c r="I108" s="72"/>
      <c r="J108" s="73">
        <f>J756</f>
        <v>0</v>
      </c>
      <c r="L108" s="69"/>
    </row>
    <row r="109" spans="2:12" s="68" customFormat="1" ht="19.899999999999999" customHeight="1" x14ac:dyDescent="0.2">
      <c r="B109" s="69"/>
      <c r="D109" s="70" t="s">
        <v>58</v>
      </c>
      <c r="E109" s="71"/>
      <c r="F109" s="71"/>
      <c r="G109" s="71"/>
      <c r="H109" s="71"/>
      <c r="I109" s="72"/>
      <c r="J109" s="73">
        <f>J777</f>
        <v>0</v>
      </c>
      <c r="L109" s="69"/>
    </row>
    <row r="110" spans="2:12" s="68" customFormat="1" ht="19.899999999999999" customHeight="1" x14ac:dyDescent="0.2">
      <c r="B110" s="69"/>
      <c r="D110" s="70" t="s">
        <v>59</v>
      </c>
      <c r="E110" s="71"/>
      <c r="F110" s="71"/>
      <c r="G110" s="71"/>
      <c r="H110" s="71"/>
      <c r="I110" s="72"/>
      <c r="J110" s="73">
        <f>J920</f>
        <v>0</v>
      </c>
      <c r="L110" s="69"/>
    </row>
    <row r="111" spans="2:12" s="68" customFormat="1" ht="19.899999999999999" customHeight="1" x14ac:dyDescent="0.2">
      <c r="B111" s="69"/>
      <c r="D111" s="70" t="s">
        <v>60</v>
      </c>
      <c r="E111" s="71"/>
      <c r="F111" s="71"/>
      <c r="G111" s="71"/>
      <c r="H111" s="71"/>
      <c r="I111" s="72"/>
      <c r="J111" s="73">
        <f>J960</f>
        <v>0</v>
      </c>
      <c r="L111" s="69"/>
    </row>
    <row r="112" spans="2:12" s="68" customFormat="1" ht="19.899999999999999" customHeight="1" x14ac:dyDescent="0.2">
      <c r="B112" s="69"/>
      <c r="D112" s="70" t="s">
        <v>61</v>
      </c>
      <c r="E112" s="71"/>
      <c r="F112" s="71"/>
      <c r="G112" s="71"/>
      <c r="H112" s="71"/>
      <c r="I112" s="72"/>
      <c r="J112" s="73">
        <f>J970</f>
        <v>0</v>
      </c>
      <c r="L112" s="69"/>
    </row>
    <row r="113" spans="1:31" s="68" customFormat="1" ht="19.899999999999999" customHeight="1" x14ac:dyDescent="0.2">
      <c r="B113" s="69"/>
      <c r="D113" s="70" t="s">
        <v>62</v>
      </c>
      <c r="E113" s="71"/>
      <c r="F113" s="71"/>
      <c r="G113" s="71"/>
      <c r="H113" s="71"/>
      <c r="I113" s="72"/>
      <c r="J113" s="73">
        <f>J1027</f>
        <v>0</v>
      </c>
      <c r="L113" s="69"/>
    </row>
    <row r="114" spans="1:31" s="68" customFormat="1" ht="19.899999999999999" customHeight="1" x14ac:dyDescent="0.2">
      <c r="B114" s="69"/>
      <c r="D114" s="70" t="s">
        <v>63</v>
      </c>
      <c r="E114" s="71"/>
      <c r="F114" s="71"/>
      <c r="G114" s="71"/>
      <c r="H114" s="71"/>
      <c r="I114" s="72"/>
      <c r="J114" s="73">
        <f>J1045</f>
        <v>0</v>
      </c>
      <c r="L114" s="69"/>
    </row>
    <row r="115" spans="1:31" s="68" customFormat="1" ht="19.899999999999999" customHeight="1" x14ac:dyDescent="0.2">
      <c r="B115" s="69"/>
      <c r="D115" s="70" t="s">
        <v>64</v>
      </c>
      <c r="E115" s="71"/>
      <c r="F115" s="71"/>
      <c r="G115" s="71"/>
      <c r="H115" s="71"/>
      <c r="I115" s="72"/>
      <c r="J115" s="73">
        <f>J1157</f>
        <v>0</v>
      </c>
      <c r="L115" s="69"/>
    </row>
    <row r="116" spans="1:31" s="14" customFormat="1" ht="21.75" customHeight="1" x14ac:dyDescent="0.2">
      <c r="A116" s="10"/>
      <c r="B116" s="11"/>
      <c r="C116" s="10"/>
      <c r="D116" s="10"/>
      <c r="E116" s="10"/>
      <c r="F116" s="10"/>
      <c r="G116" s="10"/>
      <c r="H116" s="10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31" s="14" customFormat="1" ht="6.95" customHeight="1" x14ac:dyDescent="0.2">
      <c r="A117" s="10"/>
      <c r="B117" s="51"/>
      <c r="C117" s="52"/>
      <c r="D117" s="52"/>
      <c r="E117" s="52"/>
      <c r="F117" s="52"/>
      <c r="G117" s="52"/>
      <c r="H117" s="52"/>
      <c r="I117" s="53"/>
      <c r="J117" s="52"/>
      <c r="K117" s="52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21" spans="1:31" s="14" customFormat="1" ht="6.95" customHeight="1" x14ac:dyDescent="0.2">
      <c r="A121" s="10"/>
      <c r="B121" s="54"/>
      <c r="C121" s="55"/>
      <c r="D121" s="55"/>
      <c r="E121" s="55"/>
      <c r="F121" s="55"/>
      <c r="G121" s="55"/>
      <c r="H121" s="55"/>
      <c r="I121" s="56"/>
      <c r="J121" s="55"/>
      <c r="K121" s="55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31" s="14" customFormat="1" ht="24.95" customHeight="1" x14ac:dyDescent="0.2">
      <c r="A122" s="10"/>
      <c r="B122" s="11"/>
      <c r="C122" s="7" t="s">
        <v>65</v>
      </c>
      <c r="D122" s="10"/>
      <c r="E122" s="10"/>
      <c r="F122" s="10"/>
      <c r="G122" s="10"/>
      <c r="H122" s="10"/>
      <c r="I122" s="12"/>
      <c r="J122" s="10"/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31" s="14" customFormat="1" ht="6.95" customHeight="1" x14ac:dyDescent="0.2">
      <c r="A123" s="10"/>
      <c r="B123" s="11"/>
      <c r="C123" s="10"/>
      <c r="D123" s="10"/>
      <c r="E123" s="10"/>
      <c r="F123" s="10"/>
      <c r="G123" s="10"/>
      <c r="H123" s="10"/>
      <c r="I123" s="12"/>
      <c r="J123" s="10"/>
      <c r="K123" s="10"/>
      <c r="L123" s="1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1:31" s="14" customFormat="1" ht="12" customHeight="1" x14ac:dyDescent="0.2">
      <c r="A124" s="10"/>
      <c r="B124" s="11"/>
      <c r="C124" s="9" t="s">
        <v>6</v>
      </c>
      <c r="D124" s="10"/>
      <c r="E124" s="10"/>
      <c r="F124" s="10"/>
      <c r="G124" s="10"/>
      <c r="H124" s="10"/>
      <c r="I124" s="12"/>
      <c r="J124" s="10"/>
      <c r="K124" s="10"/>
      <c r="L124" s="1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1:31" s="14" customFormat="1" ht="14.45" customHeight="1" x14ac:dyDescent="0.2">
      <c r="A125" s="10"/>
      <c r="B125" s="11"/>
      <c r="C125" s="10"/>
      <c r="D125" s="10"/>
      <c r="E125" s="177" t="str">
        <f>E7</f>
        <v>Parkovací dům Havlíčkova 1, Kroměříž</v>
      </c>
      <c r="F125" s="178"/>
      <c r="G125" s="178"/>
      <c r="H125" s="178"/>
      <c r="I125" s="12"/>
      <c r="J125" s="10"/>
      <c r="K125" s="10"/>
      <c r="L125" s="1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pans="1:31" s="14" customFormat="1" ht="12" customHeight="1" x14ac:dyDescent="0.2">
      <c r="A126" s="10"/>
      <c r="B126" s="11"/>
      <c r="C126" s="9" t="s">
        <v>7</v>
      </c>
      <c r="D126" s="10"/>
      <c r="E126" s="10"/>
      <c r="F126" s="10"/>
      <c r="G126" s="10"/>
      <c r="H126" s="10"/>
      <c r="I126" s="12"/>
      <c r="J126" s="10"/>
      <c r="K126" s="10"/>
      <c r="L126" s="1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pans="1:31" s="14" customFormat="1" ht="14.45" customHeight="1" x14ac:dyDescent="0.2">
      <c r="A127" s="10"/>
      <c r="B127" s="11"/>
      <c r="C127" s="10"/>
      <c r="D127" s="10"/>
      <c r="E127" s="175" t="str">
        <f>E9</f>
        <v>101.1 - SO101.1 Hromadná garáž</v>
      </c>
      <c r="F127" s="176"/>
      <c r="G127" s="176"/>
      <c r="H127" s="176"/>
      <c r="I127" s="12"/>
      <c r="J127" s="10"/>
      <c r="K127" s="10"/>
      <c r="L127" s="1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pans="1:31" s="14" customFormat="1" ht="6.95" customHeight="1" x14ac:dyDescent="0.2">
      <c r="A128" s="10"/>
      <c r="B128" s="11"/>
      <c r="C128" s="10"/>
      <c r="D128" s="10"/>
      <c r="E128" s="10"/>
      <c r="F128" s="10"/>
      <c r="G128" s="10"/>
      <c r="H128" s="10"/>
      <c r="I128" s="12"/>
      <c r="J128" s="10"/>
      <c r="K128" s="10"/>
      <c r="L128" s="1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pans="1:65" s="14" customFormat="1" ht="12" customHeight="1" x14ac:dyDescent="0.2">
      <c r="A129" s="10"/>
      <c r="B129" s="11"/>
      <c r="C129" s="9" t="s">
        <v>12</v>
      </c>
      <c r="D129" s="10"/>
      <c r="E129" s="10"/>
      <c r="F129" s="15" t="str">
        <f>F12</f>
        <v xml:space="preserve"> </v>
      </c>
      <c r="G129" s="10"/>
      <c r="H129" s="10"/>
      <c r="I129" s="16" t="s">
        <v>14</v>
      </c>
      <c r="J129" s="17" t="str">
        <f>IF(J12="","",J12)</f>
        <v>3. 7. 2019</v>
      </c>
      <c r="K129" s="10"/>
      <c r="L129" s="1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pans="1:65" s="14" customFormat="1" ht="6.95" customHeight="1" x14ac:dyDescent="0.2">
      <c r="A130" s="10"/>
      <c r="B130" s="11"/>
      <c r="C130" s="10"/>
      <c r="D130" s="10"/>
      <c r="E130" s="10"/>
      <c r="F130" s="10"/>
      <c r="G130" s="10"/>
      <c r="H130" s="10"/>
      <c r="I130" s="12"/>
      <c r="J130" s="10"/>
      <c r="K130" s="10"/>
      <c r="L130" s="13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pans="1:65" s="14" customFormat="1" ht="15.6" customHeight="1" x14ac:dyDescent="0.2">
      <c r="A131" s="10"/>
      <c r="B131" s="11"/>
      <c r="C131" s="9" t="s">
        <v>15</v>
      </c>
      <c r="D131" s="10"/>
      <c r="E131" s="10"/>
      <c r="F131" s="15" t="str">
        <f>E15</f>
        <v xml:space="preserve"> </v>
      </c>
      <c r="G131" s="10"/>
      <c r="H131" s="10"/>
      <c r="I131" s="16" t="s">
        <v>19</v>
      </c>
      <c r="J131" s="57" t="str">
        <f>E21</f>
        <v xml:space="preserve"> </v>
      </c>
      <c r="K131" s="10"/>
      <c r="L131" s="13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pans="1:65" s="14" customFormat="1" ht="15.6" customHeight="1" x14ac:dyDescent="0.2">
      <c r="A132" s="10"/>
      <c r="B132" s="11"/>
      <c r="C132" s="9" t="s">
        <v>18</v>
      </c>
      <c r="D132" s="10"/>
      <c r="E132" s="10"/>
      <c r="F132" s="15" t="str">
        <f>IF(E18="","",E18)</f>
        <v>Vyplň údaj</v>
      </c>
      <c r="G132" s="10"/>
      <c r="H132" s="10"/>
      <c r="I132" s="16" t="s">
        <v>20</v>
      </c>
      <c r="J132" s="57" t="str">
        <f>E24</f>
        <v xml:space="preserve"> </v>
      </c>
      <c r="K132" s="10"/>
      <c r="L132" s="13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pans="1:65" s="14" customFormat="1" ht="10.35" customHeight="1" x14ac:dyDescent="0.2">
      <c r="A133" s="10"/>
      <c r="B133" s="11"/>
      <c r="C133" s="10"/>
      <c r="D133" s="10"/>
      <c r="E133" s="10"/>
      <c r="F133" s="10"/>
      <c r="G133" s="10"/>
      <c r="H133" s="10"/>
      <c r="I133" s="12"/>
      <c r="J133" s="10"/>
      <c r="K133" s="10"/>
      <c r="L133" s="13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pans="1:65" s="84" customFormat="1" ht="29.25" customHeight="1" x14ac:dyDescent="0.2">
      <c r="A134" s="74"/>
      <c r="B134" s="75"/>
      <c r="C134" s="76" t="s">
        <v>66</v>
      </c>
      <c r="D134" s="77" t="s">
        <v>67</v>
      </c>
      <c r="E134" s="77" t="s">
        <v>68</v>
      </c>
      <c r="F134" s="77" t="s">
        <v>69</v>
      </c>
      <c r="G134" s="77" t="s">
        <v>70</v>
      </c>
      <c r="H134" s="77" t="s">
        <v>71</v>
      </c>
      <c r="I134" s="78" t="s">
        <v>72</v>
      </c>
      <c r="J134" s="77" t="s">
        <v>43</v>
      </c>
      <c r="K134" s="79" t="s">
        <v>73</v>
      </c>
      <c r="L134" s="80"/>
      <c r="M134" s="81" t="s">
        <v>10</v>
      </c>
      <c r="N134" s="82" t="s">
        <v>26</v>
      </c>
      <c r="O134" s="82" t="s">
        <v>74</v>
      </c>
      <c r="P134" s="82" t="s">
        <v>75</v>
      </c>
      <c r="Q134" s="82" t="s">
        <v>76</v>
      </c>
      <c r="R134" s="82" t="s">
        <v>77</v>
      </c>
      <c r="S134" s="82" t="s">
        <v>78</v>
      </c>
      <c r="T134" s="83" t="s">
        <v>79</v>
      </c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</row>
    <row r="135" spans="1:65" s="14" customFormat="1" ht="22.9" customHeight="1" x14ac:dyDescent="0.25">
      <c r="A135" s="10"/>
      <c r="B135" s="11"/>
      <c r="C135" s="85" t="s">
        <v>80</v>
      </c>
      <c r="D135" s="10"/>
      <c r="E135" s="10"/>
      <c r="F135" s="10"/>
      <c r="G135" s="10"/>
      <c r="H135" s="10"/>
      <c r="I135" s="12"/>
      <c r="J135" s="86">
        <f>BK135</f>
        <v>0</v>
      </c>
      <c r="K135" s="10"/>
      <c r="L135" s="11"/>
      <c r="M135" s="87"/>
      <c r="N135" s="88"/>
      <c r="O135" s="24"/>
      <c r="P135" s="89">
        <f>P136+P755</f>
        <v>0</v>
      </c>
      <c r="Q135" s="24"/>
      <c r="R135" s="89">
        <f>R136+R755</f>
        <v>9397.4964958600012</v>
      </c>
      <c r="S135" s="24"/>
      <c r="T135" s="90">
        <f>T136+T755</f>
        <v>0</v>
      </c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" t="s">
        <v>81</v>
      </c>
      <c r="AU135" s="2" t="s">
        <v>45</v>
      </c>
      <c r="BK135" s="91">
        <f>BK136+BK755</f>
        <v>0</v>
      </c>
    </row>
    <row r="136" spans="1:65" s="92" customFormat="1" ht="25.9" customHeight="1" x14ac:dyDescent="0.2">
      <c r="B136" s="93"/>
      <c r="D136" s="94" t="s">
        <v>81</v>
      </c>
      <c r="E136" s="95" t="s">
        <v>82</v>
      </c>
      <c r="F136" s="95" t="s">
        <v>82</v>
      </c>
      <c r="I136" s="96"/>
      <c r="J136" s="97">
        <f>BK136</f>
        <v>0</v>
      </c>
      <c r="L136" s="93"/>
      <c r="M136" s="98"/>
      <c r="N136" s="99"/>
      <c r="O136" s="99"/>
      <c r="P136" s="100">
        <f>P137+P171+P259+P304+P568+P682+P692+P721+P752</f>
        <v>0</v>
      </c>
      <c r="Q136" s="99"/>
      <c r="R136" s="100">
        <f>R137+R171+R259+R304+R568+R682+R692+R721+R752</f>
        <v>9220.0245450400016</v>
      </c>
      <c r="S136" s="99"/>
      <c r="T136" s="101">
        <f>T137+T171+T259+T304+T568+T682+T692+T721+T752</f>
        <v>0</v>
      </c>
      <c r="AR136" s="94" t="s">
        <v>83</v>
      </c>
      <c r="AT136" s="102" t="s">
        <v>81</v>
      </c>
      <c r="AU136" s="102" t="s">
        <v>84</v>
      </c>
      <c r="AY136" s="94" t="s">
        <v>85</v>
      </c>
      <c r="BK136" s="103">
        <f>BK137+BK171+BK259+BK304+BK568+BK682+BK692+BK721+BK752</f>
        <v>0</v>
      </c>
    </row>
    <row r="137" spans="1:65" s="92" customFormat="1" ht="22.9" customHeight="1" x14ac:dyDescent="0.2">
      <c r="B137" s="93"/>
      <c r="D137" s="94" t="s">
        <v>81</v>
      </c>
      <c r="E137" s="104" t="s">
        <v>83</v>
      </c>
      <c r="F137" s="104" t="s">
        <v>86</v>
      </c>
      <c r="I137" s="96"/>
      <c r="J137" s="105">
        <f>BK137</f>
        <v>0</v>
      </c>
      <c r="L137" s="93"/>
      <c r="M137" s="98"/>
      <c r="N137" s="99"/>
      <c r="O137" s="99"/>
      <c r="P137" s="100">
        <f>SUM(P138:P170)</f>
        <v>0</v>
      </c>
      <c r="Q137" s="99"/>
      <c r="R137" s="100">
        <f>SUM(R138:R170)</f>
        <v>84.29</v>
      </c>
      <c r="S137" s="99"/>
      <c r="T137" s="101">
        <f>SUM(T138:T170)</f>
        <v>0</v>
      </c>
      <c r="AR137" s="94" t="s">
        <v>83</v>
      </c>
      <c r="AT137" s="102" t="s">
        <v>81</v>
      </c>
      <c r="AU137" s="102" t="s">
        <v>83</v>
      </c>
      <c r="AY137" s="94" t="s">
        <v>85</v>
      </c>
      <c r="BK137" s="103">
        <f>SUM(BK138:BK170)</f>
        <v>0</v>
      </c>
    </row>
    <row r="138" spans="1:65" s="14" customFormat="1" ht="21.6" customHeight="1" x14ac:dyDescent="0.2">
      <c r="A138" s="10"/>
      <c r="B138" s="106"/>
      <c r="C138" s="107" t="s">
        <v>83</v>
      </c>
      <c r="D138" s="107" t="s">
        <v>87</v>
      </c>
      <c r="E138" s="108" t="s">
        <v>88</v>
      </c>
      <c r="F138" s="109" t="s">
        <v>89</v>
      </c>
      <c r="G138" s="110" t="s">
        <v>90</v>
      </c>
      <c r="H138" s="111">
        <v>72.94</v>
      </c>
      <c r="I138" s="112"/>
      <c r="J138" s="113">
        <f>ROUND(I138*H138,2)</f>
        <v>0</v>
      </c>
      <c r="K138" s="109" t="s">
        <v>91</v>
      </c>
      <c r="L138" s="11"/>
      <c r="M138" s="114" t="s">
        <v>10</v>
      </c>
      <c r="N138" s="115" t="s">
        <v>27</v>
      </c>
      <c r="O138" s="116"/>
      <c r="P138" s="117">
        <f>O138*H138</f>
        <v>0</v>
      </c>
      <c r="Q138" s="117">
        <v>0</v>
      </c>
      <c r="R138" s="117">
        <f>Q138*H138</f>
        <v>0</v>
      </c>
      <c r="S138" s="117">
        <v>0</v>
      </c>
      <c r="T138" s="118">
        <f>S138*H138</f>
        <v>0</v>
      </c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R138" s="119" t="s">
        <v>92</v>
      </c>
      <c r="AT138" s="119" t="s">
        <v>87</v>
      </c>
      <c r="AU138" s="119" t="s">
        <v>2</v>
      </c>
      <c r="AY138" s="2" t="s">
        <v>85</v>
      </c>
      <c r="BE138" s="120">
        <f>IF(N138="základní",J138,0)</f>
        <v>0</v>
      </c>
      <c r="BF138" s="120">
        <f>IF(N138="snížená",J138,0)</f>
        <v>0</v>
      </c>
      <c r="BG138" s="120">
        <f>IF(N138="zákl. přenesená",J138,0)</f>
        <v>0</v>
      </c>
      <c r="BH138" s="120">
        <f>IF(N138="sníž. přenesená",J138,0)</f>
        <v>0</v>
      </c>
      <c r="BI138" s="120">
        <f>IF(N138="nulová",J138,0)</f>
        <v>0</v>
      </c>
      <c r="BJ138" s="2" t="s">
        <v>83</v>
      </c>
      <c r="BK138" s="120">
        <f>ROUND(I138*H138,2)</f>
        <v>0</v>
      </c>
      <c r="BL138" s="2" t="s">
        <v>92</v>
      </c>
      <c r="BM138" s="119" t="s">
        <v>93</v>
      </c>
    </row>
    <row r="139" spans="1:65" s="14" customFormat="1" ht="29.25" x14ac:dyDescent="0.2">
      <c r="A139" s="10"/>
      <c r="B139" s="11"/>
      <c r="C139" s="10"/>
      <c r="D139" s="121" t="s">
        <v>94</v>
      </c>
      <c r="E139" s="10"/>
      <c r="F139" s="122" t="s">
        <v>95</v>
      </c>
      <c r="G139" s="10"/>
      <c r="H139" s="10"/>
      <c r="I139" s="12"/>
      <c r="J139" s="10"/>
      <c r="K139" s="10"/>
      <c r="L139" s="11"/>
      <c r="M139" s="123"/>
      <c r="N139" s="124"/>
      <c r="O139" s="116"/>
      <c r="P139" s="116"/>
      <c r="Q139" s="116"/>
      <c r="R139" s="116"/>
      <c r="S139" s="116"/>
      <c r="T139" s="125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" t="s">
        <v>94</v>
      </c>
      <c r="AU139" s="2" t="s">
        <v>2</v>
      </c>
    </row>
    <row r="140" spans="1:65" s="126" customFormat="1" x14ac:dyDescent="0.2">
      <c r="B140" s="127"/>
      <c r="D140" s="121" t="s">
        <v>96</v>
      </c>
      <c r="E140" s="128" t="s">
        <v>10</v>
      </c>
      <c r="F140" s="129" t="s">
        <v>97</v>
      </c>
      <c r="H140" s="128" t="s">
        <v>10</v>
      </c>
      <c r="I140" s="130"/>
      <c r="L140" s="127"/>
      <c r="M140" s="131"/>
      <c r="N140" s="132"/>
      <c r="O140" s="132"/>
      <c r="P140" s="132"/>
      <c r="Q140" s="132"/>
      <c r="R140" s="132"/>
      <c r="S140" s="132"/>
      <c r="T140" s="133"/>
      <c r="AT140" s="128" t="s">
        <v>96</v>
      </c>
      <c r="AU140" s="128" t="s">
        <v>2</v>
      </c>
      <c r="AV140" s="126" t="s">
        <v>83</v>
      </c>
      <c r="AW140" s="126" t="s">
        <v>98</v>
      </c>
      <c r="AX140" s="126" t="s">
        <v>84</v>
      </c>
      <c r="AY140" s="128" t="s">
        <v>85</v>
      </c>
    </row>
    <row r="141" spans="1:65" s="134" customFormat="1" x14ac:dyDescent="0.2">
      <c r="B141" s="135"/>
      <c r="D141" s="121" t="s">
        <v>96</v>
      </c>
      <c r="E141" s="136" t="s">
        <v>10</v>
      </c>
      <c r="F141" s="137" t="s">
        <v>99</v>
      </c>
      <c r="H141" s="138">
        <v>20.449000000000002</v>
      </c>
      <c r="I141" s="139"/>
      <c r="L141" s="135"/>
      <c r="M141" s="140"/>
      <c r="N141" s="141"/>
      <c r="O141" s="141"/>
      <c r="P141" s="141"/>
      <c r="Q141" s="141"/>
      <c r="R141" s="141"/>
      <c r="S141" s="141"/>
      <c r="T141" s="142"/>
      <c r="AT141" s="136" t="s">
        <v>96</v>
      </c>
      <c r="AU141" s="136" t="s">
        <v>2</v>
      </c>
      <c r="AV141" s="134" t="s">
        <v>2</v>
      </c>
      <c r="AW141" s="134" t="s">
        <v>98</v>
      </c>
      <c r="AX141" s="134" t="s">
        <v>84</v>
      </c>
      <c r="AY141" s="136" t="s">
        <v>85</v>
      </c>
    </row>
    <row r="142" spans="1:65" s="134" customFormat="1" ht="22.5" x14ac:dyDescent="0.2">
      <c r="B142" s="135"/>
      <c r="D142" s="121" t="s">
        <v>96</v>
      </c>
      <c r="E142" s="136" t="s">
        <v>10</v>
      </c>
      <c r="F142" s="137" t="s">
        <v>100</v>
      </c>
      <c r="H142" s="138">
        <v>25.109000000000002</v>
      </c>
      <c r="I142" s="139"/>
      <c r="L142" s="135"/>
      <c r="M142" s="140"/>
      <c r="N142" s="141"/>
      <c r="O142" s="141"/>
      <c r="P142" s="141"/>
      <c r="Q142" s="141"/>
      <c r="R142" s="141"/>
      <c r="S142" s="141"/>
      <c r="T142" s="142"/>
      <c r="AT142" s="136" t="s">
        <v>96</v>
      </c>
      <c r="AU142" s="136" t="s">
        <v>2</v>
      </c>
      <c r="AV142" s="134" t="s">
        <v>2</v>
      </c>
      <c r="AW142" s="134" t="s">
        <v>98</v>
      </c>
      <c r="AX142" s="134" t="s">
        <v>84</v>
      </c>
      <c r="AY142" s="136" t="s">
        <v>85</v>
      </c>
    </row>
    <row r="143" spans="1:65" s="134" customFormat="1" ht="22.5" x14ac:dyDescent="0.2">
      <c r="B143" s="135"/>
      <c r="D143" s="121" t="s">
        <v>96</v>
      </c>
      <c r="E143" s="136" t="s">
        <v>10</v>
      </c>
      <c r="F143" s="137" t="s">
        <v>101</v>
      </c>
      <c r="H143" s="138">
        <v>27.382000000000001</v>
      </c>
      <c r="I143" s="139"/>
      <c r="L143" s="135"/>
      <c r="M143" s="140"/>
      <c r="N143" s="141"/>
      <c r="O143" s="141"/>
      <c r="P143" s="141"/>
      <c r="Q143" s="141"/>
      <c r="R143" s="141"/>
      <c r="S143" s="141"/>
      <c r="T143" s="142"/>
      <c r="AT143" s="136" t="s">
        <v>96</v>
      </c>
      <c r="AU143" s="136" t="s">
        <v>2</v>
      </c>
      <c r="AV143" s="134" t="s">
        <v>2</v>
      </c>
      <c r="AW143" s="134" t="s">
        <v>98</v>
      </c>
      <c r="AX143" s="134" t="s">
        <v>84</v>
      </c>
      <c r="AY143" s="136" t="s">
        <v>85</v>
      </c>
    </row>
    <row r="144" spans="1:65" s="143" customFormat="1" x14ac:dyDescent="0.2">
      <c r="B144" s="144"/>
      <c r="D144" s="121" t="s">
        <v>96</v>
      </c>
      <c r="E144" s="145" t="s">
        <v>10</v>
      </c>
      <c r="F144" s="146" t="s">
        <v>102</v>
      </c>
      <c r="H144" s="147">
        <v>72.94</v>
      </c>
      <c r="I144" s="148"/>
      <c r="L144" s="144"/>
      <c r="M144" s="149"/>
      <c r="N144" s="150"/>
      <c r="O144" s="150"/>
      <c r="P144" s="150"/>
      <c r="Q144" s="150"/>
      <c r="R144" s="150"/>
      <c r="S144" s="150"/>
      <c r="T144" s="151"/>
      <c r="AT144" s="145" t="s">
        <v>96</v>
      </c>
      <c r="AU144" s="145" t="s">
        <v>2</v>
      </c>
      <c r="AV144" s="143" t="s">
        <v>92</v>
      </c>
      <c r="AW144" s="143" t="s">
        <v>98</v>
      </c>
      <c r="AX144" s="143" t="s">
        <v>83</v>
      </c>
      <c r="AY144" s="145" t="s">
        <v>85</v>
      </c>
    </row>
    <row r="145" spans="1:65" s="14" customFormat="1" ht="21.6" customHeight="1" x14ac:dyDescent="0.2">
      <c r="A145" s="10"/>
      <c r="B145" s="106"/>
      <c r="C145" s="107" t="s">
        <v>2</v>
      </c>
      <c r="D145" s="107" t="s">
        <v>87</v>
      </c>
      <c r="E145" s="108" t="s">
        <v>103</v>
      </c>
      <c r="F145" s="109" t="s">
        <v>104</v>
      </c>
      <c r="G145" s="110" t="s">
        <v>90</v>
      </c>
      <c r="H145" s="111">
        <v>36.47</v>
      </c>
      <c r="I145" s="112"/>
      <c r="J145" s="113">
        <f>ROUND(I145*H145,2)</f>
        <v>0</v>
      </c>
      <c r="K145" s="109" t="s">
        <v>91</v>
      </c>
      <c r="L145" s="11"/>
      <c r="M145" s="114" t="s">
        <v>10</v>
      </c>
      <c r="N145" s="115" t="s">
        <v>27</v>
      </c>
      <c r="O145" s="116"/>
      <c r="P145" s="117">
        <f>O145*H145</f>
        <v>0</v>
      </c>
      <c r="Q145" s="117">
        <v>0</v>
      </c>
      <c r="R145" s="117">
        <f>Q145*H145</f>
        <v>0</v>
      </c>
      <c r="S145" s="117">
        <v>0</v>
      </c>
      <c r="T145" s="118">
        <f>S145*H145</f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92</v>
      </c>
      <c r="AT145" s="119" t="s">
        <v>87</v>
      </c>
      <c r="AU145" s="119" t="s">
        <v>2</v>
      </c>
      <c r="AY145" s="2" t="s">
        <v>85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83</v>
      </c>
      <c r="BK145" s="120">
        <f>ROUND(I145*H145,2)</f>
        <v>0</v>
      </c>
      <c r="BL145" s="2" t="s">
        <v>92</v>
      </c>
      <c r="BM145" s="119" t="s">
        <v>105</v>
      </c>
    </row>
    <row r="146" spans="1:65" s="14" customFormat="1" ht="29.25" x14ac:dyDescent="0.2">
      <c r="A146" s="10"/>
      <c r="B146" s="11"/>
      <c r="C146" s="10"/>
      <c r="D146" s="121" t="s">
        <v>94</v>
      </c>
      <c r="E146" s="10"/>
      <c r="F146" s="122" t="s">
        <v>106</v>
      </c>
      <c r="G146" s="10"/>
      <c r="H146" s="10"/>
      <c r="I146" s="12"/>
      <c r="J146" s="10"/>
      <c r="K146" s="10"/>
      <c r="L146" s="11"/>
      <c r="M146" s="123"/>
      <c r="N146" s="124"/>
      <c r="O146" s="116"/>
      <c r="P146" s="116"/>
      <c r="Q146" s="116"/>
      <c r="R146" s="116"/>
      <c r="S146" s="116"/>
      <c r="T146" s="125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" t="s">
        <v>94</v>
      </c>
      <c r="AU146" s="2" t="s">
        <v>2</v>
      </c>
    </row>
    <row r="147" spans="1:65" s="134" customFormat="1" x14ac:dyDescent="0.2">
      <c r="B147" s="135"/>
      <c r="D147" s="121" t="s">
        <v>96</v>
      </c>
      <c r="E147" s="136" t="s">
        <v>10</v>
      </c>
      <c r="F147" s="137" t="s">
        <v>107</v>
      </c>
      <c r="H147" s="138">
        <v>36.47</v>
      </c>
      <c r="I147" s="139"/>
      <c r="L147" s="135"/>
      <c r="M147" s="140"/>
      <c r="N147" s="141"/>
      <c r="O147" s="141"/>
      <c r="P147" s="141"/>
      <c r="Q147" s="141"/>
      <c r="R147" s="141"/>
      <c r="S147" s="141"/>
      <c r="T147" s="142"/>
      <c r="AT147" s="136" t="s">
        <v>96</v>
      </c>
      <c r="AU147" s="136" t="s">
        <v>2</v>
      </c>
      <c r="AV147" s="134" t="s">
        <v>2</v>
      </c>
      <c r="AW147" s="134" t="s">
        <v>98</v>
      </c>
      <c r="AX147" s="134" t="s">
        <v>83</v>
      </c>
      <c r="AY147" s="136" t="s">
        <v>85</v>
      </c>
    </row>
    <row r="148" spans="1:65" s="14" customFormat="1" ht="21.6" customHeight="1" x14ac:dyDescent="0.2">
      <c r="A148" s="10"/>
      <c r="B148" s="106"/>
      <c r="C148" s="107" t="s">
        <v>108</v>
      </c>
      <c r="D148" s="107" t="s">
        <v>87</v>
      </c>
      <c r="E148" s="108" t="s">
        <v>109</v>
      </c>
      <c r="F148" s="109" t="s">
        <v>110</v>
      </c>
      <c r="G148" s="110" t="s">
        <v>90</v>
      </c>
      <c r="H148" s="111">
        <v>404.74200000000002</v>
      </c>
      <c r="I148" s="112"/>
      <c r="J148" s="113">
        <f>ROUND(I148*H148,2)</f>
        <v>0</v>
      </c>
      <c r="K148" s="109" t="s">
        <v>91</v>
      </c>
      <c r="L148" s="11"/>
      <c r="M148" s="114" t="s">
        <v>10</v>
      </c>
      <c r="N148" s="115" t="s">
        <v>27</v>
      </c>
      <c r="O148" s="116"/>
      <c r="P148" s="117">
        <f>O148*H148</f>
        <v>0</v>
      </c>
      <c r="Q148" s="117">
        <v>0</v>
      </c>
      <c r="R148" s="117">
        <f>Q148*H148</f>
        <v>0</v>
      </c>
      <c r="S148" s="117">
        <v>0</v>
      </c>
      <c r="T148" s="118">
        <f>S148*H148</f>
        <v>0</v>
      </c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R148" s="119" t="s">
        <v>92</v>
      </c>
      <c r="AT148" s="119" t="s">
        <v>87</v>
      </c>
      <c r="AU148" s="119" t="s">
        <v>2</v>
      </c>
      <c r="AY148" s="2" t="s">
        <v>85</v>
      </c>
      <c r="BE148" s="120">
        <f>IF(N148="základní",J148,0)</f>
        <v>0</v>
      </c>
      <c r="BF148" s="120">
        <f>IF(N148="snížená",J148,0)</f>
        <v>0</v>
      </c>
      <c r="BG148" s="120">
        <f>IF(N148="zákl. přenesená",J148,0)</f>
        <v>0</v>
      </c>
      <c r="BH148" s="120">
        <f>IF(N148="sníž. přenesená",J148,0)</f>
        <v>0</v>
      </c>
      <c r="BI148" s="120">
        <f>IF(N148="nulová",J148,0)</f>
        <v>0</v>
      </c>
      <c r="BJ148" s="2" t="s">
        <v>83</v>
      </c>
      <c r="BK148" s="120">
        <f>ROUND(I148*H148,2)</f>
        <v>0</v>
      </c>
      <c r="BL148" s="2" t="s">
        <v>92</v>
      </c>
      <c r="BM148" s="119" t="s">
        <v>111</v>
      </c>
    </row>
    <row r="149" spans="1:65" s="14" customFormat="1" ht="39" x14ac:dyDescent="0.2">
      <c r="A149" s="10"/>
      <c r="B149" s="11"/>
      <c r="C149" s="10"/>
      <c r="D149" s="121" t="s">
        <v>94</v>
      </c>
      <c r="E149" s="10"/>
      <c r="F149" s="122" t="s">
        <v>112</v>
      </c>
      <c r="G149" s="10"/>
      <c r="H149" s="10"/>
      <c r="I149" s="12"/>
      <c r="J149" s="10"/>
      <c r="K149" s="10"/>
      <c r="L149" s="11"/>
      <c r="M149" s="123"/>
      <c r="N149" s="124"/>
      <c r="O149" s="116"/>
      <c r="P149" s="116"/>
      <c r="Q149" s="116"/>
      <c r="R149" s="116"/>
      <c r="S149" s="116"/>
      <c r="T149" s="125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" t="s">
        <v>94</v>
      </c>
      <c r="AU149" s="2" t="s">
        <v>2</v>
      </c>
    </row>
    <row r="150" spans="1:65" s="134" customFormat="1" x14ac:dyDescent="0.2">
      <c r="B150" s="135"/>
      <c r="D150" s="121" t="s">
        <v>96</v>
      </c>
      <c r="E150" s="136" t="s">
        <v>10</v>
      </c>
      <c r="F150" s="137" t="s">
        <v>113</v>
      </c>
      <c r="H150" s="138">
        <v>72.94</v>
      </c>
      <c r="I150" s="139"/>
      <c r="L150" s="135"/>
      <c r="M150" s="140"/>
      <c r="N150" s="141"/>
      <c r="O150" s="141"/>
      <c r="P150" s="141"/>
      <c r="Q150" s="141"/>
      <c r="R150" s="141"/>
      <c r="S150" s="141"/>
      <c r="T150" s="142"/>
      <c r="AT150" s="136" t="s">
        <v>96</v>
      </c>
      <c r="AU150" s="136" t="s">
        <v>2</v>
      </c>
      <c r="AV150" s="134" t="s">
        <v>2</v>
      </c>
      <c r="AW150" s="134" t="s">
        <v>98</v>
      </c>
      <c r="AX150" s="134" t="s">
        <v>84</v>
      </c>
      <c r="AY150" s="136" t="s">
        <v>85</v>
      </c>
    </row>
    <row r="151" spans="1:65" s="134" customFormat="1" x14ac:dyDescent="0.2">
      <c r="B151" s="135"/>
      <c r="D151" s="121" t="s">
        <v>96</v>
      </c>
      <c r="E151" s="136" t="s">
        <v>10</v>
      </c>
      <c r="F151" s="137" t="s">
        <v>114</v>
      </c>
      <c r="H151" s="138">
        <v>331.80200000000002</v>
      </c>
      <c r="I151" s="139"/>
      <c r="L151" s="135"/>
      <c r="M151" s="140"/>
      <c r="N151" s="141"/>
      <c r="O151" s="141"/>
      <c r="P151" s="141"/>
      <c r="Q151" s="141"/>
      <c r="R151" s="141"/>
      <c r="S151" s="141"/>
      <c r="T151" s="142"/>
      <c r="AT151" s="136" t="s">
        <v>96</v>
      </c>
      <c r="AU151" s="136" t="s">
        <v>2</v>
      </c>
      <c r="AV151" s="134" t="s">
        <v>2</v>
      </c>
      <c r="AW151" s="134" t="s">
        <v>98</v>
      </c>
      <c r="AX151" s="134" t="s">
        <v>84</v>
      </c>
      <c r="AY151" s="136" t="s">
        <v>85</v>
      </c>
    </row>
    <row r="152" spans="1:65" s="143" customFormat="1" x14ac:dyDescent="0.2">
      <c r="B152" s="144"/>
      <c r="D152" s="121" t="s">
        <v>96</v>
      </c>
      <c r="E152" s="145" t="s">
        <v>10</v>
      </c>
      <c r="F152" s="146" t="s">
        <v>102</v>
      </c>
      <c r="H152" s="147">
        <v>404.74200000000002</v>
      </c>
      <c r="I152" s="148"/>
      <c r="L152" s="144"/>
      <c r="M152" s="149"/>
      <c r="N152" s="150"/>
      <c r="O152" s="150"/>
      <c r="P152" s="150"/>
      <c r="Q152" s="150"/>
      <c r="R152" s="150"/>
      <c r="S152" s="150"/>
      <c r="T152" s="151"/>
      <c r="AT152" s="145" t="s">
        <v>96</v>
      </c>
      <c r="AU152" s="145" t="s">
        <v>2</v>
      </c>
      <c r="AV152" s="143" t="s">
        <v>92</v>
      </c>
      <c r="AW152" s="143" t="s">
        <v>98</v>
      </c>
      <c r="AX152" s="143" t="s">
        <v>83</v>
      </c>
      <c r="AY152" s="145" t="s">
        <v>85</v>
      </c>
    </row>
    <row r="153" spans="1:65" s="14" customFormat="1" ht="21.6" customHeight="1" x14ac:dyDescent="0.2">
      <c r="A153" s="10"/>
      <c r="B153" s="106"/>
      <c r="C153" s="107" t="s">
        <v>92</v>
      </c>
      <c r="D153" s="107" t="s">
        <v>87</v>
      </c>
      <c r="E153" s="108" t="s">
        <v>115</v>
      </c>
      <c r="F153" s="109" t="s">
        <v>116</v>
      </c>
      <c r="G153" s="110" t="s">
        <v>117</v>
      </c>
      <c r="H153" s="111">
        <v>131.292</v>
      </c>
      <c r="I153" s="112"/>
      <c r="J153" s="113">
        <f>ROUND(I153*H153,2)</f>
        <v>0</v>
      </c>
      <c r="K153" s="109" t="s">
        <v>91</v>
      </c>
      <c r="L153" s="11"/>
      <c r="M153" s="114" t="s">
        <v>10</v>
      </c>
      <c r="N153" s="115" t="s">
        <v>27</v>
      </c>
      <c r="O153" s="116"/>
      <c r="P153" s="117">
        <f>O153*H153</f>
        <v>0</v>
      </c>
      <c r="Q153" s="117">
        <v>0</v>
      </c>
      <c r="R153" s="117">
        <f>Q153*H153</f>
        <v>0</v>
      </c>
      <c r="S153" s="117">
        <v>0</v>
      </c>
      <c r="T153" s="118">
        <f>S153*H153</f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92</v>
      </c>
      <c r="AT153" s="119" t="s">
        <v>87</v>
      </c>
      <c r="AU153" s="119" t="s">
        <v>2</v>
      </c>
      <c r="AY153" s="2" t="s">
        <v>85</v>
      </c>
      <c r="BE153" s="120">
        <f>IF(N153="základní",J153,0)</f>
        <v>0</v>
      </c>
      <c r="BF153" s="120">
        <f>IF(N153="snížená",J153,0)</f>
        <v>0</v>
      </c>
      <c r="BG153" s="120">
        <f>IF(N153="zákl. přenesená",J153,0)</f>
        <v>0</v>
      </c>
      <c r="BH153" s="120">
        <f>IF(N153="sníž. přenesená",J153,0)</f>
        <v>0</v>
      </c>
      <c r="BI153" s="120">
        <f>IF(N153="nulová",J153,0)</f>
        <v>0</v>
      </c>
      <c r="BJ153" s="2" t="s">
        <v>83</v>
      </c>
      <c r="BK153" s="120">
        <f>ROUND(I153*H153,2)</f>
        <v>0</v>
      </c>
      <c r="BL153" s="2" t="s">
        <v>92</v>
      </c>
      <c r="BM153" s="119" t="s">
        <v>118</v>
      </c>
    </row>
    <row r="154" spans="1:65" s="14" customFormat="1" ht="29.25" x14ac:dyDescent="0.2">
      <c r="A154" s="10"/>
      <c r="B154" s="11"/>
      <c r="C154" s="10"/>
      <c r="D154" s="121" t="s">
        <v>94</v>
      </c>
      <c r="E154" s="10"/>
      <c r="F154" s="122" t="s">
        <v>119</v>
      </c>
      <c r="G154" s="10"/>
      <c r="H154" s="10"/>
      <c r="I154" s="12"/>
      <c r="J154" s="10"/>
      <c r="K154" s="10"/>
      <c r="L154" s="11"/>
      <c r="M154" s="123"/>
      <c r="N154" s="124"/>
      <c r="O154" s="116"/>
      <c r="P154" s="116"/>
      <c r="Q154" s="116"/>
      <c r="R154" s="116"/>
      <c r="S154" s="116"/>
      <c r="T154" s="125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" t="s">
        <v>94</v>
      </c>
      <c r="AU154" s="2" t="s">
        <v>2</v>
      </c>
    </row>
    <row r="155" spans="1:65" s="134" customFormat="1" x14ac:dyDescent="0.2">
      <c r="B155" s="135"/>
      <c r="D155" s="121" t="s">
        <v>96</v>
      </c>
      <c r="E155" s="136" t="s">
        <v>10</v>
      </c>
      <c r="F155" s="137" t="s">
        <v>120</v>
      </c>
      <c r="H155" s="138">
        <v>131.292</v>
      </c>
      <c r="I155" s="139"/>
      <c r="L155" s="135"/>
      <c r="M155" s="140"/>
      <c r="N155" s="141"/>
      <c r="O155" s="141"/>
      <c r="P155" s="141"/>
      <c r="Q155" s="141"/>
      <c r="R155" s="141"/>
      <c r="S155" s="141"/>
      <c r="T155" s="142"/>
      <c r="AT155" s="136" t="s">
        <v>96</v>
      </c>
      <c r="AU155" s="136" t="s">
        <v>2</v>
      </c>
      <c r="AV155" s="134" t="s">
        <v>2</v>
      </c>
      <c r="AW155" s="134" t="s">
        <v>98</v>
      </c>
      <c r="AX155" s="134" t="s">
        <v>83</v>
      </c>
      <c r="AY155" s="136" t="s">
        <v>85</v>
      </c>
    </row>
    <row r="156" spans="1:65" s="14" customFormat="1" ht="21.6" customHeight="1" x14ac:dyDescent="0.2">
      <c r="A156" s="10"/>
      <c r="B156" s="106"/>
      <c r="C156" s="107" t="s">
        <v>121</v>
      </c>
      <c r="D156" s="107" t="s">
        <v>87</v>
      </c>
      <c r="E156" s="108" t="s">
        <v>122</v>
      </c>
      <c r="F156" s="109" t="s">
        <v>123</v>
      </c>
      <c r="G156" s="110" t="s">
        <v>90</v>
      </c>
      <c r="H156" s="111">
        <v>42.145000000000003</v>
      </c>
      <c r="I156" s="112"/>
      <c r="J156" s="113">
        <f>ROUND(I156*H156,2)</f>
        <v>0</v>
      </c>
      <c r="K156" s="109" t="s">
        <v>91</v>
      </c>
      <c r="L156" s="11"/>
      <c r="M156" s="114" t="s">
        <v>10</v>
      </c>
      <c r="N156" s="115" t="s">
        <v>27</v>
      </c>
      <c r="O156" s="116"/>
      <c r="P156" s="117">
        <f>O156*H156</f>
        <v>0</v>
      </c>
      <c r="Q156" s="117">
        <v>0</v>
      </c>
      <c r="R156" s="117">
        <f>Q156*H156</f>
        <v>0</v>
      </c>
      <c r="S156" s="117">
        <v>0</v>
      </c>
      <c r="T156" s="118">
        <f>S156*H156</f>
        <v>0</v>
      </c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R156" s="119" t="s">
        <v>92</v>
      </c>
      <c r="AT156" s="119" t="s">
        <v>87</v>
      </c>
      <c r="AU156" s="119" t="s">
        <v>2</v>
      </c>
      <c r="AY156" s="2" t="s">
        <v>85</v>
      </c>
      <c r="BE156" s="120">
        <f>IF(N156="základní",J156,0)</f>
        <v>0</v>
      </c>
      <c r="BF156" s="120">
        <f>IF(N156="snížená",J156,0)</f>
        <v>0</v>
      </c>
      <c r="BG156" s="120">
        <f>IF(N156="zákl. přenesená",J156,0)</f>
        <v>0</v>
      </c>
      <c r="BH156" s="120">
        <f>IF(N156="sníž. přenesená",J156,0)</f>
        <v>0</v>
      </c>
      <c r="BI156" s="120">
        <f>IF(N156="nulová",J156,0)</f>
        <v>0</v>
      </c>
      <c r="BJ156" s="2" t="s">
        <v>83</v>
      </c>
      <c r="BK156" s="120">
        <f>ROUND(I156*H156,2)</f>
        <v>0</v>
      </c>
      <c r="BL156" s="2" t="s">
        <v>92</v>
      </c>
      <c r="BM156" s="119" t="s">
        <v>124</v>
      </c>
    </row>
    <row r="157" spans="1:65" s="14" customFormat="1" ht="29.25" x14ac:dyDescent="0.2">
      <c r="A157" s="10"/>
      <c r="B157" s="11"/>
      <c r="C157" s="10"/>
      <c r="D157" s="121" t="s">
        <v>94</v>
      </c>
      <c r="E157" s="10"/>
      <c r="F157" s="122" t="s">
        <v>125</v>
      </c>
      <c r="G157" s="10"/>
      <c r="H157" s="10"/>
      <c r="I157" s="12"/>
      <c r="J157" s="10"/>
      <c r="K157" s="10"/>
      <c r="L157" s="11"/>
      <c r="M157" s="123"/>
      <c r="N157" s="124"/>
      <c r="O157" s="116"/>
      <c r="P157" s="116"/>
      <c r="Q157" s="116"/>
      <c r="R157" s="116"/>
      <c r="S157" s="116"/>
      <c r="T157" s="125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" t="s">
        <v>94</v>
      </c>
      <c r="AU157" s="2" t="s">
        <v>2</v>
      </c>
    </row>
    <row r="158" spans="1:65" s="134" customFormat="1" x14ac:dyDescent="0.2">
      <c r="B158" s="135"/>
      <c r="D158" s="121" t="s">
        <v>96</v>
      </c>
      <c r="E158" s="136" t="s">
        <v>10</v>
      </c>
      <c r="F158" s="137" t="s">
        <v>126</v>
      </c>
      <c r="H158" s="138">
        <v>42.145000000000003</v>
      </c>
      <c r="I158" s="139"/>
      <c r="L158" s="135"/>
      <c r="M158" s="140"/>
      <c r="N158" s="141"/>
      <c r="O158" s="141"/>
      <c r="P158" s="141"/>
      <c r="Q158" s="141"/>
      <c r="R158" s="141"/>
      <c r="S158" s="141"/>
      <c r="T158" s="142"/>
      <c r="AT158" s="136" t="s">
        <v>96</v>
      </c>
      <c r="AU158" s="136" t="s">
        <v>2</v>
      </c>
      <c r="AV158" s="134" t="s">
        <v>2</v>
      </c>
      <c r="AW158" s="134" t="s">
        <v>98</v>
      </c>
      <c r="AX158" s="134" t="s">
        <v>83</v>
      </c>
      <c r="AY158" s="136" t="s">
        <v>85</v>
      </c>
    </row>
    <row r="159" spans="1:65" s="14" customFormat="1" ht="14.45" customHeight="1" x14ac:dyDescent="0.2">
      <c r="A159" s="10"/>
      <c r="B159" s="106"/>
      <c r="C159" s="152" t="s">
        <v>127</v>
      </c>
      <c r="D159" s="152" t="s">
        <v>128</v>
      </c>
      <c r="E159" s="153" t="s">
        <v>129</v>
      </c>
      <c r="F159" s="154" t="s">
        <v>130</v>
      </c>
      <c r="G159" s="155" t="s">
        <v>117</v>
      </c>
      <c r="H159" s="156">
        <v>84.29</v>
      </c>
      <c r="I159" s="157"/>
      <c r="J159" s="158">
        <f>ROUND(I159*H159,2)</f>
        <v>0</v>
      </c>
      <c r="K159" s="154" t="s">
        <v>91</v>
      </c>
      <c r="L159" s="159"/>
      <c r="M159" s="160" t="s">
        <v>10</v>
      </c>
      <c r="N159" s="161" t="s">
        <v>27</v>
      </c>
      <c r="O159" s="116"/>
      <c r="P159" s="117">
        <f>O159*H159</f>
        <v>0</v>
      </c>
      <c r="Q159" s="117">
        <v>1</v>
      </c>
      <c r="R159" s="117">
        <f>Q159*H159</f>
        <v>84.29</v>
      </c>
      <c r="S159" s="117">
        <v>0</v>
      </c>
      <c r="T159" s="118">
        <f>S159*H159</f>
        <v>0</v>
      </c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R159" s="119" t="s">
        <v>131</v>
      </c>
      <c r="AT159" s="119" t="s">
        <v>128</v>
      </c>
      <c r="AU159" s="119" t="s">
        <v>2</v>
      </c>
      <c r="AY159" s="2" t="s">
        <v>85</v>
      </c>
      <c r="BE159" s="120">
        <f>IF(N159="základní",J159,0)</f>
        <v>0</v>
      </c>
      <c r="BF159" s="120">
        <f>IF(N159="snížená",J159,0)</f>
        <v>0</v>
      </c>
      <c r="BG159" s="120">
        <f>IF(N159="zákl. přenesená",J159,0)</f>
        <v>0</v>
      </c>
      <c r="BH159" s="120">
        <f>IF(N159="sníž. přenesená",J159,0)</f>
        <v>0</v>
      </c>
      <c r="BI159" s="120">
        <f>IF(N159="nulová",J159,0)</f>
        <v>0</v>
      </c>
      <c r="BJ159" s="2" t="s">
        <v>83</v>
      </c>
      <c r="BK159" s="120">
        <f>ROUND(I159*H159,2)</f>
        <v>0</v>
      </c>
      <c r="BL159" s="2" t="s">
        <v>92</v>
      </c>
      <c r="BM159" s="119" t="s">
        <v>132</v>
      </c>
    </row>
    <row r="160" spans="1:65" s="14" customFormat="1" x14ac:dyDescent="0.2">
      <c r="A160" s="10"/>
      <c r="B160" s="11"/>
      <c r="C160" s="10"/>
      <c r="D160" s="121" t="s">
        <v>94</v>
      </c>
      <c r="E160" s="10"/>
      <c r="F160" s="122" t="s">
        <v>130</v>
      </c>
      <c r="G160" s="10"/>
      <c r="H160" s="10"/>
      <c r="I160" s="12"/>
      <c r="J160" s="10"/>
      <c r="K160" s="10"/>
      <c r="L160" s="11"/>
      <c r="M160" s="123"/>
      <c r="N160" s="124"/>
      <c r="O160" s="116"/>
      <c r="P160" s="116"/>
      <c r="Q160" s="116"/>
      <c r="R160" s="116"/>
      <c r="S160" s="116"/>
      <c r="T160" s="125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" t="s">
        <v>94</v>
      </c>
      <c r="AU160" s="2" t="s">
        <v>2</v>
      </c>
    </row>
    <row r="161" spans="1:65" s="134" customFormat="1" x14ac:dyDescent="0.2">
      <c r="B161" s="135"/>
      <c r="D161" s="121" t="s">
        <v>96</v>
      </c>
      <c r="E161" s="136" t="s">
        <v>10</v>
      </c>
      <c r="F161" s="137" t="s">
        <v>133</v>
      </c>
      <c r="H161" s="138">
        <v>84.29</v>
      </c>
      <c r="I161" s="139"/>
      <c r="L161" s="135"/>
      <c r="M161" s="140"/>
      <c r="N161" s="141"/>
      <c r="O161" s="141"/>
      <c r="P161" s="141"/>
      <c r="Q161" s="141"/>
      <c r="R161" s="141"/>
      <c r="S161" s="141"/>
      <c r="T161" s="142"/>
      <c r="AT161" s="136" t="s">
        <v>96</v>
      </c>
      <c r="AU161" s="136" t="s">
        <v>2</v>
      </c>
      <c r="AV161" s="134" t="s">
        <v>2</v>
      </c>
      <c r="AW161" s="134" t="s">
        <v>98</v>
      </c>
      <c r="AX161" s="134" t="s">
        <v>83</v>
      </c>
      <c r="AY161" s="136" t="s">
        <v>85</v>
      </c>
    </row>
    <row r="162" spans="1:65" s="14" customFormat="1" ht="32.450000000000003" customHeight="1" x14ac:dyDescent="0.2">
      <c r="A162" s="10"/>
      <c r="B162" s="106"/>
      <c r="C162" s="107" t="s">
        <v>134</v>
      </c>
      <c r="D162" s="107" t="s">
        <v>87</v>
      </c>
      <c r="E162" s="108" t="s">
        <v>135</v>
      </c>
      <c r="F162" s="109" t="s">
        <v>136</v>
      </c>
      <c r="G162" s="110" t="s">
        <v>90</v>
      </c>
      <c r="H162" s="111">
        <v>331.80200000000002</v>
      </c>
      <c r="I162" s="112"/>
      <c r="J162" s="113">
        <f>ROUND(I162*H162,2)</f>
        <v>0</v>
      </c>
      <c r="K162" s="109" t="s">
        <v>91</v>
      </c>
      <c r="L162" s="11"/>
      <c r="M162" s="114" t="s">
        <v>10</v>
      </c>
      <c r="N162" s="115" t="s">
        <v>27</v>
      </c>
      <c r="O162" s="116"/>
      <c r="P162" s="117">
        <f>O162*H162</f>
        <v>0</v>
      </c>
      <c r="Q162" s="117">
        <v>0</v>
      </c>
      <c r="R162" s="117">
        <f>Q162*H162</f>
        <v>0</v>
      </c>
      <c r="S162" s="117">
        <v>0</v>
      </c>
      <c r="T162" s="118">
        <f>S162*H162</f>
        <v>0</v>
      </c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R162" s="119" t="s">
        <v>92</v>
      </c>
      <c r="AT162" s="119" t="s">
        <v>87</v>
      </c>
      <c r="AU162" s="119" t="s">
        <v>2</v>
      </c>
      <c r="AY162" s="2" t="s">
        <v>85</v>
      </c>
      <c r="BE162" s="120">
        <f>IF(N162="základní",J162,0)</f>
        <v>0</v>
      </c>
      <c r="BF162" s="120">
        <f>IF(N162="snížená",J162,0)</f>
        <v>0</v>
      </c>
      <c r="BG162" s="120">
        <f>IF(N162="zákl. přenesená",J162,0)</f>
        <v>0</v>
      </c>
      <c r="BH162" s="120">
        <f>IF(N162="sníž. přenesená",J162,0)</f>
        <v>0</v>
      </c>
      <c r="BI162" s="120">
        <f>IF(N162="nulová",J162,0)</f>
        <v>0</v>
      </c>
      <c r="BJ162" s="2" t="s">
        <v>83</v>
      </c>
      <c r="BK162" s="120">
        <f>ROUND(I162*H162,2)</f>
        <v>0</v>
      </c>
      <c r="BL162" s="2" t="s">
        <v>92</v>
      </c>
      <c r="BM162" s="119" t="s">
        <v>137</v>
      </c>
    </row>
    <row r="163" spans="1:65" s="14" customFormat="1" ht="48.75" x14ac:dyDescent="0.2">
      <c r="A163" s="10"/>
      <c r="B163" s="11"/>
      <c r="C163" s="10"/>
      <c r="D163" s="121" t="s">
        <v>94</v>
      </c>
      <c r="E163" s="10"/>
      <c r="F163" s="122" t="s">
        <v>138</v>
      </c>
      <c r="G163" s="10"/>
      <c r="H163" s="10"/>
      <c r="I163" s="12"/>
      <c r="J163" s="10"/>
      <c r="K163" s="10"/>
      <c r="L163" s="11"/>
      <c r="M163" s="123"/>
      <c r="N163" s="124"/>
      <c r="O163" s="116"/>
      <c r="P163" s="116"/>
      <c r="Q163" s="116"/>
      <c r="R163" s="116"/>
      <c r="S163" s="116"/>
      <c r="T163" s="125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" t="s">
        <v>94</v>
      </c>
      <c r="AU163" s="2" t="s">
        <v>2</v>
      </c>
    </row>
    <row r="164" spans="1:65" s="134" customFormat="1" x14ac:dyDescent="0.2">
      <c r="B164" s="135"/>
      <c r="D164" s="121" t="s">
        <v>96</v>
      </c>
      <c r="E164" s="136" t="s">
        <v>10</v>
      </c>
      <c r="F164" s="137" t="s">
        <v>139</v>
      </c>
      <c r="H164" s="138">
        <v>129.846</v>
      </c>
      <c r="I164" s="139"/>
      <c r="L164" s="135"/>
      <c r="M164" s="140"/>
      <c r="N164" s="141"/>
      <c r="O164" s="141"/>
      <c r="P164" s="141"/>
      <c r="Q164" s="141"/>
      <c r="R164" s="141"/>
      <c r="S164" s="141"/>
      <c r="T164" s="142"/>
      <c r="AT164" s="136" t="s">
        <v>96</v>
      </c>
      <c r="AU164" s="136" t="s">
        <v>2</v>
      </c>
      <c r="AV164" s="134" t="s">
        <v>2</v>
      </c>
      <c r="AW164" s="134" t="s">
        <v>98</v>
      </c>
      <c r="AX164" s="134" t="s">
        <v>84</v>
      </c>
      <c r="AY164" s="136" t="s">
        <v>85</v>
      </c>
    </row>
    <row r="165" spans="1:65" s="134" customFormat="1" x14ac:dyDescent="0.2">
      <c r="B165" s="135"/>
      <c r="D165" s="121" t="s">
        <v>96</v>
      </c>
      <c r="E165" s="136" t="s">
        <v>10</v>
      </c>
      <c r="F165" s="137" t="s">
        <v>140</v>
      </c>
      <c r="H165" s="138">
        <v>60.893999999999998</v>
      </c>
      <c r="I165" s="139"/>
      <c r="L165" s="135"/>
      <c r="M165" s="140"/>
      <c r="N165" s="141"/>
      <c r="O165" s="141"/>
      <c r="P165" s="141"/>
      <c r="Q165" s="141"/>
      <c r="R165" s="141"/>
      <c r="S165" s="141"/>
      <c r="T165" s="142"/>
      <c r="AT165" s="136" t="s">
        <v>96</v>
      </c>
      <c r="AU165" s="136" t="s">
        <v>2</v>
      </c>
      <c r="AV165" s="134" t="s">
        <v>2</v>
      </c>
      <c r="AW165" s="134" t="s">
        <v>98</v>
      </c>
      <c r="AX165" s="134" t="s">
        <v>84</v>
      </c>
      <c r="AY165" s="136" t="s">
        <v>85</v>
      </c>
    </row>
    <row r="166" spans="1:65" s="134" customFormat="1" x14ac:dyDescent="0.2">
      <c r="B166" s="135"/>
      <c r="D166" s="121" t="s">
        <v>96</v>
      </c>
      <c r="E166" s="136" t="s">
        <v>10</v>
      </c>
      <c r="F166" s="137" t="s">
        <v>141</v>
      </c>
      <c r="H166" s="138">
        <v>141.06200000000001</v>
      </c>
      <c r="I166" s="139"/>
      <c r="L166" s="135"/>
      <c r="M166" s="140"/>
      <c r="N166" s="141"/>
      <c r="O166" s="141"/>
      <c r="P166" s="141"/>
      <c r="Q166" s="141"/>
      <c r="R166" s="141"/>
      <c r="S166" s="141"/>
      <c r="T166" s="142"/>
      <c r="AT166" s="136" t="s">
        <v>96</v>
      </c>
      <c r="AU166" s="136" t="s">
        <v>2</v>
      </c>
      <c r="AV166" s="134" t="s">
        <v>2</v>
      </c>
      <c r="AW166" s="134" t="s">
        <v>98</v>
      </c>
      <c r="AX166" s="134" t="s">
        <v>84</v>
      </c>
      <c r="AY166" s="136" t="s">
        <v>85</v>
      </c>
    </row>
    <row r="167" spans="1:65" s="143" customFormat="1" x14ac:dyDescent="0.2">
      <c r="B167" s="144"/>
      <c r="D167" s="121" t="s">
        <v>96</v>
      </c>
      <c r="E167" s="145" t="s">
        <v>10</v>
      </c>
      <c r="F167" s="146" t="s">
        <v>102</v>
      </c>
      <c r="H167" s="147">
        <v>331.80200000000002</v>
      </c>
      <c r="I167" s="148"/>
      <c r="L167" s="144"/>
      <c r="M167" s="149"/>
      <c r="N167" s="150"/>
      <c r="O167" s="150"/>
      <c r="P167" s="150"/>
      <c r="Q167" s="150"/>
      <c r="R167" s="150"/>
      <c r="S167" s="150"/>
      <c r="T167" s="151"/>
      <c r="AT167" s="145" t="s">
        <v>96</v>
      </c>
      <c r="AU167" s="145" t="s">
        <v>2</v>
      </c>
      <c r="AV167" s="143" t="s">
        <v>92</v>
      </c>
      <c r="AW167" s="143" t="s">
        <v>98</v>
      </c>
      <c r="AX167" s="143" t="s">
        <v>83</v>
      </c>
      <c r="AY167" s="145" t="s">
        <v>85</v>
      </c>
    </row>
    <row r="168" spans="1:65" s="14" customFormat="1" ht="21.6" customHeight="1" x14ac:dyDescent="0.2">
      <c r="A168" s="10"/>
      <c r="B168" s="106"/>
      <c r="C168" s="107" t="s">
        <v>131</v>
      </c>
      <c r="D168" s="107" t="s">
        <v>87</v>
      </c>
      <c r="E168" s="108" t="s">
        <v>142</v>
      </c>
      <c r="F168" s="109" t="s">
        <v>143</v>
      </c>
      <c r="G168" s="110" t="s">
        <v>144</v>
      </c>
      <c r="H168" s="111">
        <v>2114.1439999999998</v>
      </c>
      <c r="I168" s="112"/>
      <c r="J168" s="113">
        <f>ROUND(I168*H168,2)</f>
        <v>0</v>
      </c>
      <c r="K168" s="109" t="s">
        <v>91</v>
      </c>
      <c r="L168" s="11"/>
      <c r="M168" s="114" t="s">
        <v>10</v>
      </c>
      <c r="N168" s="115" t="s">
        <v>27</v>
      </c>
      <c r="O168" s="116"/>
      <c r="P168" s="117">
        <f>O168*H168</f>
        <v>0</v>
      </c>
      <c r="Q168" s="117">
        <v>0</v>
      </c>
      <c r="R168" s="117">
        <f>Q168*H168</f>
        <v>0</v>
      </c>
      <c r="S168" s="117">
        <v>0</v>
      </c>
      <c r="T168" s="118">
        <f>S168*H168</f>
        <v>0</v>
      </c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R168" s="119" t="s">
        <v>92</v>
      </c>
      <c r="AT168" s="119" t="s">
        <v>87</v>
      </c>
      <c r="AU168" s="119" t="s">
        <v>2</v>
      </c>
      <c r="AY168" s="2" t="s">
        <v>85</v>
      </c>
      <c r="BE168" s="120">
        <f>IF(N168="základní",J168,0)</f>
        <v>0</v>
      </c>
      <c r="BF168" s="120">
        <f>IF(N168="snížená",J168,0)</f>
        <v>0</v>
      </c>
      <c r="BG168" s="120">
        <f>IF(N168="zákl. přenesená",J168,0)</f>
        <v>0</v>
      </c>
      <c r="BH168" s="120">
        <f>IF(N168="sníž. přenesená",J168,0)</f>
        <v>0</v>
      </c>
      <c r="BI168" s="120">
        <f>IF(N168="nulová",J168,0)</f>
        <v>0</v>
      </c>
      <c r="BJ168" s="2" t="s">
        <v>83</v>
      </c>
      <c r="BK168" s="120">
        <f>ROUND(I168*H168,2)</f>
        <v>0</v>
      </c>
      <c r="BL168" s="2" t="s">
        <v>92</v>
      </c>
      <c r="BM168" s="119" t="s">
        <v>145</v>
      </c>
    </row>
    <row r="169" spans="1:65" s="14" customFormat="1" ht="19.5" x14ac:dyDescent="0.2">
      <c r="A169" s="10"/>
      <c r="B169" s="11"/>
      <c r="C169" s="10"/>
      <c r="D169" s="121" t="s">
        <v>94</v>
      </c>
      <c r="E169" s="10"/>
      <c r="F169" s="122" t="s">
        <v>146</v>
      </c>
      <c r="G169" s="10"/>
      <c r="H169" s="10"/>
      <c r="I169" s="12"/>
      <c r="J169" s="10"/>
      <c r="K169" s="10"/>
      <c r="L169" s="11"/>
      <c r="M169" s="123"/>
      <c r="N169" s="124"/>
      <c r="O169" s="116"/>
      <c r="P169" s="116"/>
      <c r="Q169" s="116"/>
      <c r="R169" s="116"/>
      <c r="S169" s="116"/>
      <c r="T169" s="125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" t="s">
        <v>94</v>
      </c>
      <c r="AU169" s="2" t="s">
        <v>2</v>
      </c>
    </row>
    <row r="170" spans="1:65" s="134" customFormat="1" x14ac:dyDescent="0.2">
      <c r="B170" s="135"/>
      <c r="D170" s="121" t="s">
        <v>96</v>
      </c>
      <c r="E170" s="136" t="s">
        <v>10</v>
      </c>
      <c r="F170" s="137" t="s">
        <v>147</v>
      </c>
      <c r="H170" s="138">
        <v>2114.1439999999998</v>
      </c>
      <c r="I170" s="139"/>
      <c r="L170" s="135"/>
      <c r="M170" s="140"/>
      <c r="N170" s="141"/>
      <c r="O170" s="141"/>
      <c r="P170" s="141"/>
      <c r="Q170" s="141"/>
      <c r="R170" s="141"/>
      <c r="S170" s="141"/>
      <c r="T170" s="142"/>
      <c r="AT170" s="136" t="s">
        <v>96</v>
      </c>
      <c r="AU170" s="136" t="s">
        <v>2</v>
      </c>
      <c r="AV170" s="134" t="s">
        <v>2</v>
      </c>
      <c r="AW170" s="134" t="s">
        <v>98</v>
      </c>
      <c r="AX170" s="134" t="s">
        <v>83</v>
      </c>
      <c r="AY170" s="136" t="s">
        <v>85</v>
      </c>
    </row>
    <row r="171" spans="1:65" s="92" customFormat="1" ht="22.9" customHeight="1" x14ac:dyDescent="0.2">
      <c r="B171" s="93"/>
      <c r="D171" s="94" t="s">
        <v>81</v>
      </c>
      <c r="E171" s="104" t="s">
        <v>2</v>
      </c>
      <c r="F171" s="104" t="s">
        <v>148</v>
      </c>
      <c r="I171" s="96"/>
      <c r="J171" s="105">
        <f>BK171</f>
        <v>0</v>
      </c>
      <c r="L171" s="93"/>
      <c r="M171" s="98"/>
      <c r="N171" s="99"/>
      <c r="O171" s="99"/>
      <c r="P171" s="100">
        <f>SUM(P172:P258)</f>
        <v>0</v>
      </c>
      <c r="Q171" s="99"/>
      <c r="R171" s="100">
        <f>SUM(R172:R258)</f>
        <v>5062.1073416600002</v>
      </c>
      <c r="S171" s="99"/>
      <c r="T171" s="101">
        <f>SUM(T172:T258)</f>
        <v>0</v>
      </c>
      <c r="AR171" s="94" t="s">
        <v>83</v>
      </c>
      <c r="AT171" s="102" t="s">
        <v>81</v>
      </c>
      <c r="AU171" s="102" t="s">
        <v>83</v>
      </c>
      <c r="AY171" s="94" t="s">
        <v>85</v>
      </c>
      <c r="BK171" s="103">
        <f>SUM(BK172:BK258)</f>
        <v>0</v>
      </c>
    </row>
    <row r="172" spans="1:65" s="14" customFormat="1" ht="32.450000000000003" customHeight="1" x14ac:dyDescent="0.2">
      <c r="A172" s="10"/>
      <c r="B172" s="106"/>
      <c r="C172" s="107" t="s">
        <v>149</v>
      </c>
      <c r="D172" s="107" t="s">
        <v>87</v>
      </c>
      <c r="E172" s="108" t="s">
        <v>150</v>
      </c>
      <c r="F172" s="109" t="s">
        <v>151</v>
      </c>
      <c r="G172" s="110" t="s">
        <v>152</v>
      </c>
      <c r="H172" s="111">
        <v>6</v>
      </c>
      <c r="I172" s="112"/>
      <c r="J172" s="113">
        <f>ROUND(I172*H172,2)</f>
        <v>0</v>
      </c>
      <c r="K172" s="109" t="s">
        <v>10</v>
      </c>
      <c r="L172" s="11"/>
      <c r="M172" s="114" t="s">
        <v>10</v>
      </c>
      <c r="N172" s="115" t="s">
        <v>27</v>
      </c>
      <c r="O172" s="116"/>
      <c r="P172" s="117">
        <f>O172*H172</f>
        <v>0</v>
      </c>
      <c r="Q172" s="117">
        <v>0</v>
      </c>
      <c r="R172" s="117">
        <f>Q172*H172</f>
        <v>0</v>
      </c>
      <c r="S172" s="117">
        <v>0</v>
      </c>
      <c r="T172" s="118">
        <f>S172*H172</f>
        <v>0</v>
      </c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R172" s="119" t="s">
        <v>92</v>
      </c>
      <c r="AT172" s="119" t="s">
        <v>87</v>
      </c>
      <c r="AU172" s="119" t="s">
        <v>2</v>
      </c>
      <c r="AY172" s="2" t="s">
        <v>85</v>
      </c>
      <c r="BE172" s="120">
        <f>IF(N172="základní",J172,0)</f>
        <v>0</v>
      </c>
      <c r="BF172" s="120">
        <f>IF(N172="snížená",J172,0)</f>
        <v>0</v>
      </c>
      <c r="BG172" s="120">
        <f>IF(N172="zákl. přenesená",J172,0)</f>
        <v>0</v>
      </c>
      <c r="BH172" s="120">
        <f>IF(N172="sníž. přenesená",J172,0)</f>
        <v>0</v>
      </c>
      <c r="BI172" s="120">
        <f>IF(N172="nulová",J172,0)</f>
        <v>0</v>
      </c>
      <c r="BJ172" s="2" t="s">
        <v>83</v>
      </c>
      <c r="BK172" s="120">
        <f>ROUND(I172*H172,2)</f>
        <v>0</v>
      </c>
      <c r="BL172" s="2" t="s">
        <v>92</v>
      </c>
      <c r="BM172" s="119" t="s">
        <v>153</v>
      </c>
    </row>
    <row r="173" spans="1:65" s="14" customFormat="1" ht="19.5" x14ac:dyDescent="0.2">
      <c r="A173" s="10"/>
      <c r="B173" s="11"/>
      <c r="C173" s="10"/>
      <c r="D173" s="121" t="s">
        <v>94</v>
      </c>
      <c r="E173" s="10"/>
      <c r="F173" s="122" t="s">
        <v>151</v>
      </c>
      <c r="G173" s="10"/>
      <c r="H173" s="10"/>
      <c r="I173" s="12"/>
      <c r="J173" s="10"/>
      <c r="K173" s="10"/>
      <c r="L173" s="11"/>
      <c r="M173" s="123"/>
      <c r="N173" s="124"/>
      <c r="O173" s="116"/>
      <c r="P173" s="116"/>
      <c r="Q173" s="116"/>
      <c r="R173" s="116"/>
      <c r="S173" s="116"/>
      <c r="T173" s="125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" t="s">
        <v>94</v>
      </c>
      <c r="AU173" s="2" t="s">
        <v>2</v>
      </c>
    </row>
    <row r="174" spans="1:65" s="14" customFormat="1" ht="32.450000000000003" customHeight="1" x14ac:dyDescent="0.2">
      <c r="A174" s="10"/>
      <c r="B174" s="106"/>
      <c r="C174" s="107" t="s">
        <v>154</v>
      </c>
      <c r="D174" s="107" t="s">
        <v>87</v>
      </c>
      <c r="E174" s="108" t="s">
        <v>155</v>
      </c>
      <c r="F174" s="109" t="s">
        <v>156</v>
      </c>
      <c r="G174" s="110" t="s">
        <v>152</v>
      </c>
      <c r="H174" s="111">
        <v>6</v>
      </c>
      <c r="I174" s="112"/>
      <c r="J174" s="113">
        <f>ROUND(I174*H174,2)</f>
        <v>0</v>
      </c>
      <c r="K174" s="109" t="s">
        <v>10</v>
      </c>
      <c r="L174" s="11"/>
      <c r="M174" s="114" t="s">
        <v>10</v>
      </c>
      <c r="N174" s="115" t="s">
        <v>27</v>
      </c>
      <c r="O174" s="116"/>
      <c r="P174" s="117">
        <f>O174*H174</f>
        <v>0</v>
      </c>
      <c r="Q174" s="117">
        <v>0</v>
      </c>
      <c r="R174" s="117">
        <f>Q174*H174</f>
        <v>0</v>
      </c>
      <c r="S174" s="117">
        <v>0</v>
      </c>
      <c r="T174" s="118">
        <f>S174*H174</f>
        <v>0</v>
      </c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R174" s="119" t="s">
        <v>92</v>
      </c>
      <c r="AT174" s="119" t="s">
        <v>87</v>
      </c>
      <c r="AU174" s="119" t="s">
        <v>2</v>
      </c>
      <c r="AY174" s="2" t="s">
        <v>85</v>
      </c>
      <c r="BE174" s="120">
        <f>IF(N174="základní",J174,0)</f>
        <v>0</v>
      </c>
      <c r="BF174" s="120">
        <f>IF(N174="snížená",J174,0)</f>
        <v>0</v>
      </c>
      <c r="BG174" s="120">
        <f>IF(N174="zákl. přenesená",J174,0)</f>
        <v>0</v>
      </c>
      <c r="BH174" s="120">
        <f>IF(N174="sníž. přenesená",J174,0)</f>
        <v>0</v>
      </c>
      <c r="BI174" s="120">
        <f>IF(N174="nulová",J174,0)</f>
        <v>0</v>
      </c>
      <c r="BJ174" s="2" t="s">
        <v>83</v>
      </c>
      <c r="BK174" s="120">
        <f>ROUND(I174*H174,2)</f>
        <v>0</v>
      </c>
      <c r="BL174" s="2" t="s">
        <v>92</v>
      </c>
      <c r="BM174" s="119" t="s">
        <v>157</v>
      </c>
    </row>
    <row r="175" spans="1:65" s="14" customFormat="1" ht="19.5" x14ac:dyDescent="0.2">
      <c r="A175" s="10"/>
      <c r="B175" s="11"/>
      <c r="C175" s="10"/>
      <c r="D175" s="121" t="s">
        <v>94</v>
      </c>
      <c r="E175" s="10"/>
      <c r="F175" s="122" t="s">
        <v>156</v>
      </c>
      <c r="G175" s="10"/>
      <c r="H175" s="10"/>
      <c r="I175" s="12"/>
      <c r="J175" s="10"/>
      <c r="K175" s="10"/>
      <c r="L175" s="11"/>
      <c r="M175" s="123"/>
      <c r="N175" s="124"/>
      <c r="O175" s="116"/>
      <c r="P175" s="116"/>
      <c r="Q175" s="116"/>
      <c r="R175" s="116"/>
      <c r="S175" s="116"/>
      <c r="T175" s="125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" t="s">
        <v>94</v>
      </c>
      <c r="AU175" s="2" t="s">
        <v>2</v>
      </c>
    </row>
    <row r="176" spans="1:65" s="14" customFormat="1" ht="32.450000000000003" customHeight="1" x14ac:dyDescent="0.2">
      <c r="A176" s="10"/>
      <c r="B176" s="106"/>
      <c r="C176" s="107" t="s">
        <v>158</v>
      </c>
      <c r="D176" s="107" t="s">
        <v>87</v>
      </c>
      <c r="E176" s="108" t="s">
        <v>159</v>
      </c>
      <c r="F176" s="109" t="s">
        <v>160</v>
      </c>
      <c r="G176" s="110" t="s">
        <v>90</v>
      </c>
      <c r="H176" s="111">
        <v>86.203000000000003</v>
      </c>
      <c r="I176" s="112"/>
      <c r="J176" s="113">
        <f>ROUND(I176*H176,2)</f>
        <v>0</v>
      </c>
      <c r="K176" s="109" t="s">
        <v>91</v>
      </c>
      <c r="L176" s="11"/>
      <c r="M176" s="114" t="s">
        <v>10</v>
      </c>
      <c r="N176" s="115" t="s">
        <v>27</v>
      </c>
      <c r="O176" s="116"/>
      <c r="P176" s="117">
        <f>O176*H176</f>
        <v>0</v>
      </c>
      <c r="Q176" s="117">
        <v>0</v>
      </c>
      <c r="R176" s="117">
        <f>Q176*H176</f>
        <v>0</v>
      </c>
      <c r="S176" s="117">
        <v>0</v>
      </c>
      <c r="T176" s="118">
        <f>S176*H176</f>
        <v>0</v>
      </c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R176" s="119" t="s">
        <v>92</v>
      </c>
      <c r="AT176" s="119" t="s">
        <v>87</v>
      </c>
      <c r="AU176" s="119" t="s">
        <v>2</v>
      </c>
      <c r="AY176" s="2" t="s">
        <v>85</v>
      </c>
      <c r="BE176" s="120">
        <f>IF(N176="základní",J176,0)</f>
        <v>0</v>
      </c>
      <c r="BF176" s="120">
        <f>IF(N176="snížená",J176,0)</f>
        <v>0</v>
      </c>
      <c r="BG176" s="120">
        <f>IF(N176="zákl. přenesená",J176,0)</f>
        <v>0</v>
      </c>
      <c r="BH176" s="120">
        <f>IF(N176="sníž. přenesená",J176,0)</f>
        <v>0</v>
      </c>
      <c r="BI176" s="120">
        <f>IF(N176="nulová",J176,0)</f>
        <v>0</v>
      </c>
      <c r="BJ176" s="2" t="s">
        <v>83</v>
      </c>
      <c r="BK176" s="120">
        <f>ROUND(I176*H176,2)</f>
        <v>0</v>
      </c>
      <c r="BL176" s="2" t="s">
        <v>92</v>
      </c>
      <c r="BM176" s="119" t="s">
        <v>161</v>
      </c>
    </row>
    <row r="177" spans="1:65" s="14" customFormat="1" ht="29.25" x14ac:dyDescent="0.2">
      <c r="A177" s="10"/>
      <c r="B177" s="11"/>
      <c r="C177" s="10"/>
      <c r="D177" s="121" t="s">
        <v>94</v>
      </c>
      <c r="E177" s="10"/>
      <c r="F177" s="122" t="s">
        <v>162</v>
      </c>
      <c r="G177" s="10"/>
      <c r="H177" s="10"/>
      <c r="I177" s="12"/>
      <c r="J177" s="10"/>
      <c r="K177" s="10"/>
      <c r="L177" s="11"/>
      <c r="M177" s="123"/>
      <c r="N177" s="124"/>
      <c r="O177" s="116"/>
      <c r="P177" s="116"/>
      <c r="Q177" s="116"/>
      <c r="R177" s="116"/>
      <c r="S177" s="116"/>
      <c r="T177" s="125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" t="s">
        <v>94</v>
      </c>
      <c r="AU177" s="2" t="s">
        <v>2</v>
      </c>
    </row>
    <row r="178" spans="1:65" s="134" customFormat="1" x14ac:dyDescent="0.2">
      <c r="B178" s="135"/>
      <c r="D178" s="121" t="s">
        <v>96</v>
      </c>
      <c r="E178" s="136" t="s">
        <v>10</v>
      </c>
      <c r="F178" s="137" t="s">
        <v>163</v>
      </c>
      <c r="H178" s="138">
        <v>26.992000000000001</v>
      </c>
      <c r="I178" s="139"/>
      <c r="L178" s="135"/>
      <c r="M178" s="140"/>
      <c r="N178" s="141"/>
      <c r="O178" s="141"/>
      <c r="P178" s="141"/>
      <c r="Q178" s="141"/>
      <c r="R178" s="141"/>
      <c r="S178" s="141"/>
      <c r="T178" s="142"/>
      <c r="AT178" s="136" t="s">
        <v>96</v>
      </c>
      <c r="AU178" s="136" t="s">
        <v>2</v>
      </c>
      <c r="AV178" s="134" t="s">
        <v>2</v>
      </c>
      <c r="AW178" s="134" t="s">
        <v>98</v>
      </c>
      <c r="AX178" s="134" t="s">
        <v>84</v>
      </c>
      <c r="AY178" s="136" t="s">
        <v>85</v>
      </c>
    </row>
    <row r="179" spans="1:65" s="134" customFormat="1" x14ac:dyDescent="0.2">
      <c r="B179" s="135"/>
      <c r="D179" s="121" t="s">
        <v>96</v>
      </c>
      <c r="E179" s="136" t="s">
        <v>10</v>
      </c>
      <c r="F179" s="137" t="s">
        <v>164</v>
      </c>
      <c r="H179" s="138">
        <v>8.3000000000000007</v>
      </c>
      <c r="I179" s="139"/>
      <c r="L179" s="135"/>
      <c r="M179" s="140"/>
      <c r="N179" s="141"/>
      <c r="O179" s="141"/>
      <c r="P179" s="141"/>
      <c r="Q179" s="141"/>
      <c r="R179" s="141"/>
      <c r="S179" s="141"/>
      <c r="T179" s="142"/>
      <c r="AT179" s="136" t="s">
        <v>96</v>
      </c>
      <c r="AU179" s="136" t="s">
        <v>2</v>
      </c>
      <c r="AV179" s="134" t="s">
        <v>2</v>
      </c>
      <c r="AW179" s="134" t="s">
        <v>98</v>
      </c>
      <c r="AX179" s="134" t="s">
        <v>84</v>
      </c>
      <c r="AY179" s="136" t="s">
        <v>85</v>
      </c>
    </row>
    <row r="180" spans="1:65" s="134" customFormat="1" x14ac:dyDescent="0.2">
      <c r="B180" s="135"/>
      <c r="D180" s="121" t="s">
        <v>96</v>
      </c>
      <c r="E180" s="136" t="s">
        <v>10</v>
      </c>
      <c r="F180" s="137" t="s">
        <v>165</v>
      </c>
      <c r="H180" s="138">
        <v>27.728999999999999</v>
      </c>
      <c r="I180" s="139"/>
      <c r="L180" s="135"/>
      <c r="M180" s="140"/>
      <c r="N180" s="141"/>
      <c r="O180" s="141"/>
      <c r="P180" s="141"/>
      <c r="Q180" s="141"/>
      <c r="R180" s="141"/>
      <c r="S180" s="141"/>
      <c r="T180" s="142"/>
      <c r="AT180" s="136" t="s">
        <v>96</v>
      </c>
      <c r="AU180" s="136" t="s">
        <v>2</v>
      </c>
      <c r="AV180" s="134" t="s">
        <v>2</v>
      </c>
      <c r="AW180" s="134" t="s">
        <v>98</v>
      </c>
      <c r="AX180" s="134" t="s">
        <v>84</v>
      </c>
      <c r="AY180" s="136" t="s">
        <v>85</v>
      </c>
    </row>
    <row r="181" spans="1:65" s="134" customFormat="1" x14ac:dyDescent="0.2">
      <c r="B181" s="135"/>
      <c r="D181" s="121" t="s">
        <v>96</v>
      </c>
      <c r="E181" s="136" t="s">
        <v>10</v>
      </c>
      <c r="F181" s="137" t="s">
        <v>166</v>
      </c>
      <c r="H181" s="138">
        <v>9.2620000000000005</v>
      </c>
      <c r="I181" s="139"/>
      <c r="L181" s="135"/>
      <c r="M181" s="140"/>
      <c r="N181" s="141"/>
      <c r="O181" s="141"/>
      <c r="P181" s="141"/>
      <c r="Q181" s="141"/>
      <c r="R181" s="141"/>
      <c r="S181" s="141"/>
      <c r="T181" s="142"/>
      <c r="AT181" s="136" t="s">
        <v>96</v>
      </c>
      <c r="AU181" s="136" t="s">
        <v>2</v>
      </c>
      <c r="AV181" s="134" t="s">
        <v>2</v>
      </c>
      <c r="AW181" s="134" t="s">
        <v>98</v>
      </c>
      <c r="AX181" s="134" t="s">
        <v>84</v>
      </c>
      <c r="AY181" s="136" t="s">
        <v>85</v>
      </c>
    </row>
    <row r="182" spans="1:65" s="134" customFormat="1" x14ac:dyDescent="0.2">
      <c r="B182" s="135"/>
      <c r="D182" s="121" t="s">
        <v>96</v>
      </c>
      <c r="E182" s="136" t="s">
        <v>10</v>
      </c>
      <c r="F182" s="137" t="s">
        <v>167</v>
      </c>
      <c r="H182" s="138">
        <v>26.216999999999999</v>
      </c>
      <c r="I182" s="139"/>
      <c r="L182" s="135"/>
      <c r="M182" s="140"/>
      <c r="N182" s="141"/>
      <c r="O182" s="141"/>
      <c r="P182" s="141"/>
      <c r="Q182" s="141"/>
      <c r="R182" s="141"/>
      <c r="S182" s="141"/>
      <c r="T182" s="142"/>
      <c r="AT182" s="136" t="s">
        <v>96</v>
      </c>
      <c r="AU182" s="136" t="s">
        <v>2</v>
      </c>
      <c r="AV182" s="134" t="s">
        <v>2</v>
      </c>
      <c r="AW182" s="134" t="s">
        <v>98</v>
      </c>
      <c r="AX182" s="134" t="s">
        <v>84</v>
      </c>
      <c r="AY182" s="136" t="s">
        <v>85</v>
      </c>
    </row>
    <row r="183" spans="1:65" s="134" customFormat="1" x14ac:dyDescent="0.2">
      <c r="B183" s="135"/>
      <c r="D183" s="121" t="s">
        <v>96</v>
      </c>
      <c r="E183" s="136" t="s">
        <v>10</v>
      </c>
      <c r="F183" s="137" t="s">
        <v>168</v>
      </c>
      <c r="H183" s="138">
        <v>8.4789999999999992</v>
      </c>
      <c r="I183" s="139"/>
      <c r="L183" s="135"/>
      <c r="M183" s="140"/>
      <c r="N183" s="141"/>
      <c r="O183" s="141"/>
      <c r="P183" s="141"/>
      <c r="Q183" s="141"/>
      <c r="R183" s="141"/>
      <c r="S183" s="141"/>
      <c r="T183" s="142"/>
      <c r="AT183" s="136" t="s">
        <v>96</v>
      </c>
      <c r="AU183" s="136" t="s">
        <v>2</v>
      </c>
      <c r="AV183" s="134" t="s">
        <v>2</v>
      </c>
      <c r="AW183" s="134" t="s">
        <v>98</v>
      </c>
      <c r="AX183" s="134" t="s">
        <v>84</v>
      </c>
      <c r="AY183" s="136" t="s">
        <v>85</v>
      </c>
    </row>
    <row r="184" spans="1:65" s="134" customFormat="1" x14ac:dyDescent="0.2">
      <c r="B184" s="135"/>
      <c r="D184" s="121" t="s">
        <v>96</v>
      </c>
      <c r="E184" s="136" t="s">
        <v>10</v>
      </c>
      <c r="F184" s="137" t="s">
        <v>169</v>
      </c>
      <c r="H184" s="138">
        <v>-20.776</v>
      </c>
      <c r="I184" s="139"/>
      <c r="L184" s="135"/>
      <c r="M184" s="140"/>
      <c r="N184" s="141"/>
      <c r="O184" s="141"/>
      <c r="P184" s="141"/>
      <c r="Q184" s="141"/>
      <c r="R184" s="141"/>
      <c r="S184" s="141"/>
      <c r="T184" s="142"/>
      <c r="AT184" s="136" t="s">
        <v>96</v>
      </c>
      <c r="AU184" s="136" t="s">
        <v>2</v>
      </c>
      <c r="AV184" s="134" t="s">
        <v>2</v>
      </c>
      <c r="AW184" s="134" t="s">
        <v>98</v>
      </c>
      <c r="AX184" s="134" t="s">
        <v>84</v>
      </c>
      <c r="AY184" s="136" t="s">
        <v>85</v>
      </c>
    </row>
    <row r="185" spans="1:65" s="143" customFormat="1" x14ac:dyDescent="0.2">
      <c r="B185" s="144"/>
      <c r="D185" s="121" t="s">
        <v>96</v>
      </c>
      <c r="E185" s="145" t="s">
        <v>10</v>
      </c>
      <c r="F185" s="146" t="s">
        <v>102</v>
      </c>
      <c r="H185" s="147">
        <v>86.203000000000003</v>
      </c>
      <c r="I185" s="148"/>
      <c r="L185" s="144"/>
      <c r="M185" s="149"/>
      <c r="N185" s="150"/>
      <c r="O185" s="150"/>
      <c r="P185" s="150"/>
      <c r="Q185" s="150"/>
      <c r="R185" s="150"/>
      <c r="S185" s="150"/>
      <c r="T185" s="151"/>
      <c r="AT185" s="145" t="s">
        <v>96</v>
      </c>
      <c r="AU185" s="145" t="s">
        <v>2</v>
      </c>
      <c r="AV185" s="143" t="s">
        <v>92</v>
      </c>
      <c r="AW185" s="143" t="s">
        <v>98</v>
      </c>
      <c r="AX185" s="143" t="s">
        <v>83</v>
      </c>
      <c r="AY185" s="145" t="s">
        <v>85</v>
      </c>
    </row>
    <row r="186" spans="1:65" s="14" customFormat="1" ht="32.450000000000003" customHeight="1" x14ac:dyDescent="0.2">
      <c r="A186" s="10"/>
      <c r="B186" s="106"/>
      <c r="C186" s="107" t="s">
        <v>170</v>
      </c>
      <c r="D186" s="107" t="s">
        <v>87</v>
      </c>
      <c r="E186" s="108" t="s">
        <v>171</v>
      </c>
      <c r="F186" s="109" t="s">
        <v>172</v>
      </c>
      <c r="G186" s="110" t="s">
        <v>144</v>
      </c>
      <c r="H186" s="111">
        <v>604.67600000000004</v>
      </c>
      <c r="I186" s="112"/>
      <c r="J186" s="113">
        <f>ROUND(I186*H186,2)</f>
        <v>0</v>
      </c>
      <c r="K186" s="109" t="s">
        <v>91</v>
      </c>
      <c r="L186" s="11"/>
      <c r="M186" s="114" t="s">
        <v>10</v>
      </c>
      <c r="N186" s="115" t="s">
        <v>27</v>
      </c>
      <c r="O186" s="116"/>
      <c r="P186" s="117">
        <f>O186*H186</f>
        <v>0</v>
      </c>
      <c r="Q186" s="117">
        <v>3.1E-4</v>
      </c>
      <c r="R186" s="117">
        <f>Q186*H186</f>
        <v>0.18744956000000002</v>
      </c>
      <c r="S186" s="117">
        <v>0</v>
      </c>
      <c r="T186" s="118">
        <f>S186*H186</f>
        <v>0</v>
      </c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R186" s="119" t="s">
        <v>92</v>
      </c>
      <c r="AT186" s="119" t="s">
        <v>87</v>
      </c>
      <c r="AU186" s="119" t="s">
        <v>2</v>
      </c>
      <c r="AY186" s="2" t="s">
        <v>85</v>
      </c>
      <c r="BE186" s="120">
        <f>IF(N186="základní",J186,0)</f>
        <v>0</v>
      </c>
      <c r="BF186" s="120">
        <f>IF(N186="snížená",J186,0)</f>
        <v>0</v>
      </c>
      <c r="BG186" s="120">
        <f>IF(N186="zákl. přenesená",J186,0)</f>
        <v>0</v>
      </c>
      <c r="BH186" s="120">
        <f>IF(N186="sníž. přenesená",J186,0)</f>
        <v>0</v>
      </c>
      <c r="BI186" s="120">
        <f>IF(N186="nulová",J186,0)</f>
        <v>0</v>
      </c>
      <c r="BJ186" s="2" t="s">
        <v>83</v>
      </c>
      <c r="BK186" s="120">
        <f>ROUND(I186*H186,2)</f>
        <v>0</v>
      </c>
      <c r="BL186" s="2" t="s">
        <v>92</v>
      </c>
      <c r="BM186" s="119" t="s">
        <v>173</v>
      </c>
    </row>
    <row r="187" spans="1:65" s="14" customFormat="1" ht="39" x14ac:dyDescent="0.2">
      <c r="A187" s="10"/>
      <c r="B187" s="11"/>
      <c r="C187" s="10"/>
      <c r="D187" s="121" t="s">
        <v>94</v>
      </c>
      <c r="E187" s="10"/>
      <c r="F187" s="122" t="s">
        <v>174</v>
      </c>
      <c r="G187" s="10"/>
      <c r="H187" s="10"/>
      <c r="I187" s="12"/>
      <c r="J187" s="10"/>
      <c r="K187" s="10"/>
      <c r="L187" s="11"/>
      <c r="M187" s="123"/>
      <c r="N187" s="124"/>
      <c r="O187" s="116"/>
      <c r="P187" s="116"/>
      <c r="Q187" s="116"/>
      <c r="R187" s="116"/>
      <c r="S187" s="116"/>
      <c r="T187" s="125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" t="s">
        <v>94</v>
      </c>
      <c r="AU187" s="2" t="s">
        <v>2</v>
      </c>
    </row>
    <row r="188" spans="1:65" s="134" customFormat="1" x14ac:dyDescent="0.2">
      <c r="B188" s="135"/>
      <c r="D188" s="121" t="s">
        <v>96</v>
      </c>
      <c r="E188" s="136" t="s">
        <v>10</v>
      </c>
      <c r="F188" s="137" t="s">
        <v>175</v>
      </c>
      <c r="H188" s="138">
        <v>155.411</v>
      </c>
      <c r="I188" s="139"/>
      <c r="L188" s="135"/>
      <c r="M188" s="140"/>
      <c r="N188" s="141"/>
      <c r="O188" s="141"/>
      <c r="P188" s="141"/>
      <c r="Q188" s="141"/>
      <c r="R188" s="141"/>
      <c r="S188" s="141"/>
      <c r="T188" s="142"/>
      <c r="AT188" s="136" t="s">
        <v>96</v>
      </c>
      <c r="AU188" s="136" t="s">
        <v>2</v>
      </c>
      <c r="AV188" s="134" t="s">
        <v>2</v>
      </c>
      <c r="AW188" s="134" t="s">
        <v>98</v>
      </c>
      <c r="AX188" s="134" t="s">
        <v>84</v>
      </c>
      <c r="AY188" s="136" t="s">
        <v>85</v>
      </c>
    </row>
    <row r="189" spans="1:65" s="134" customFormat="1" x14ac:dyDescent="0.2">
      <c r="B189" s="135"/>
      <c r="D189" s="121" t="s">
        <v>96</v>
      </c>
      <c r="E189" s="136" t="s">
        <v>10</v>
      </c>
      <c r="F189" s="137" t="s">
        <v>176</v>
      </c>
      <c r="H189" s="138">
        <v>45.420999999999999</v>
      </c>
      <c r="I189" s="139"/>
      <c r="L189" s="135"/>
      <c r="M189" s="140"/>
      <c r="N189" s="141"/>
      <c r="O189" s="141"/>
      <c r="P189" s="141"/>
      <c r="Q189" s="141"/>
      <c r="R189" s="141"/>
      <c r="S189" s="141"/>
      <c r="T189" s="142"/>
      <c r="AT189" s="136" t="s">
        <v>96</v>
      </c>
      <c r="AU189" s="136" t="s">
        <v>2</v>
      </c>
      <c r="AV189" s="134" t="s">
        <v>2</v>
      </c>
      <c r="AW189" s="134" t="s">
        <v>98</v>
      </c>
      <c r="AX189" s="134" t="s">
        <v>84</v>
      </c>
      <c r="AY189" s="136" t="s">
        <v>85</v>
      </c>
    </row>
    <row r="190" spans="1:65" s="134" customFormat="1" x14ac:dyDescent="0.2">
      <c r="B190" s="135"/>
      <c r="D190" s="121" t="s">
        <v>96</v>
      </c>
      <c r="E190" s="136" t="s">
        <v>10</v>
      </c>
      <c r="F190" s="137" t="s">
        <v>177</v>
      </c>
      <c r="H190" s="138">
        <v>147.751</v>
      </c>
      <c r="I190" s="139"/>
      <c r="L190" s="135"/>
      <c r="M190" s="140"/>
      <c r="N190" s="141"/>
      <c r="O190" s="141"/>
      <c r="P190" s="141"/>
      <c r="Q190" s="141"/>
      <c r="R190" s="141"/>
      <c r="S190" s="141"/>
      <c r="T190" s="142"/>
      <c r="AT190" s="136" t="s">
        <v>96</v>
      </c>
      <c r="AU190" s="136" t="s">
        <v>2</v>
      </c>
      <c r="AV190" s="134" t="s">
        <v>2</v>
      </c>
      <c r="AW190" s="134" t="s">
        <v>98</v>
      </c>
      <c r="AX190" s="134" t="s">
        <v>84</v>
      </c>
      <c r="AY190" s="136" t="s">
        <v>85</v>
      </c>
    </row>
    <row r="191" spans="1:65" s="134" customFormat="1" x14ac:dyDescent="0.2">
      <c r="B191" s="135"/>
      <c r="D191" s="121" t="s">
        <v>96</v>
      </c>
      <c r="E191" s="136" t="s">
        <v>10</v>
      </c>
      <c r="F191" s="137" t="s">
        <v>178</v>
      </c>
      <c r="H191" s="138">
        <v>45.633000000000003</v>
      </c>
      <c r="I191" s="139"/>
      <c r="L191" s="135"/>
      <c r="M191" s="140"/>
      <c r="N191" s="141"/>
      <c r="O191" s="141"/>
      <c r="P191" s="141"/>
      <c r="Q191" s="141"/>
      <c r="R191" s="141"/>
      <c r="S191" s="141"/>
      <c r="T191" s="142"/>
      <c r="AT191" s="136" t="s">
        <v>96</v>
      </c>
      <c r="AU191" s="136" t="s">
        <v>2</v>
      </c>
      <c r="AV191" s="134" t="s">
        <v>2</v>
      </c>
      <c r="AW191" s="134" t="s">
        <v>98</v>
      </c>
      <c r="AX191" s="134" t="s">
        <v>84</v>
      </c>
      <c r="AY191" s="136" t="s">
        <v>85</v>
      </c>
    </row>
    <row r="192" spans="1:65" s="134" customFormat="1" x14ac:dyDescent="0.2">
      <c r="B192" s="135"/>
      <c r="D192" s="121" t="s">
        <v>96</v>
      </c>
      <c r="E192" s="136" t="s">
        <v>10</v>
      </c>
      <c r="F192" s="137" t="s">
        <v>179</v>
      </c>
      <c r="H192" s="138">
        <v>160.47200000000001</v>
      </c>
      <c r="I192" s="139"/>
      <c r="L192" s="135"/>
      <c r="M192" s="140"/>
      <c r="N192" s="141"/>
      <c r="O192" s="141"/>
      <c r="P192" s="141"/>
      <c r="Q192" s="141"/>
      <c r="R192" s="141"/>
      <c r="S192" s="141"/>
      <c r="T192" s="142"/>
      <c r="AT192" s="136" t="s">
        <v>96</v>
      </c>
      <c r="AU192" s="136" t="s">
        <v>2</v>
      </c>
      <c r="AV192" s="134" t="s">
        <v>2</v>
      </c>
      <c r="AW192" s="134" t="s">
        <v>98</v>
      </c>
      <c r="AX192" s="134" t="s">
        <v>84</v>
      </c>
      <c r="AY192" s="136" t="s">
        <v>85</v>
      </c>
    </row>
    <row r="193" spans="1:65" s="134" customFormat="1" x14ac:dyDescent="0.2">
      <c r="B193" s="135"/>
      <c r="D193" s="121" t="s">
        <v>96</v>
      </c>
      <c r="E193" s="136" t="s">
        <v>10</v>
      </c>
      <c r="F193" s="137" t="s">
        <v>180</v>
      </c>
      <c r="H193" s="138">
        <v>49.988</v>
      </c>
      <c r="I193" s="139"/>
      <c r="L193" s="135"/>
      <c r="M193" s="140"/>
      <c r="N193" s="141"/>
      <c r="O193" s="141"/>
      <c r="P193" s="141"/>
      <c r="Q193" s="141"/>
      <c r="R193" s="141"/>
      <c r="S193" s="141"/>
      <c r="T193" s="142"/>
      <c r="AT193" s="136" t="s">
        <v>96</v>
      </c>
      <c r="AU193" s="136" t="s">
        <v>2</v>
      </c>
      <c r="AV193" s="134" t="s">
        <v>2</v>
      </c>
      <c r="AW193" s="134" t="s">
        <v>98</v>
      </c>
      <c r="AX193" s="134" t="s">
        <v>84</v>
      </c>
      <c r="AY193" s="136" t="s">
        <v>85</v>
      </c>
    </row>
    <row r="194" spans="1:65" s="143" customFormat="1" x14ac:dyDescent="0.2">
      <c r="B194" s="144"/>
      <c r="D194" s="121" t="s">
        <v>96</v>
      </c>
      <c r="E194" s="145" t="s">
        <v>10</v>
      </c>
      <c r="F194" s="146" t="s">
        <v>102</v>
      </c>
      <c r="H194" s="147">
        <v>604.67600000000004</v>
      </c>
      <c r="I194" s="148"/>
      <c r="L194" s="144"/>
      <c r="M194" s="149"/>
      <c r="N194" s="150"/>
      <c r="O194" s="150"/>
      <c r="P194" s="150"/>
      <c r="Q194" s="150"/>
      <c r="R194" s="150"/>
      <c r="S194" s="150"/>
      <c r="T194" s="151"/>
      <c r="AT194" s="145" t="s">
        <v>96</v>
      </c>
      <c r="AU194" s="145" t="s">
        <v>2</v>
      </c>
      <c r="AV194" s="143" t="s">
        <v>92</v>
      </c>
      <c r="AW194" s="143" t="s">
        <v>98</v>
      </c>
      <c r="AX194" s="143" t="s">
        <v>83</v>
      </c>
      <c r="AY194" s="145" t="s">
        <v>85</v>
      </c>
    </row>
    <row r="195" spans="1:65" s="14" customFormat="1" ht="21.6" customHeight="1" x14ac:dyDescent="0.2">
      <c r="A195" s="10"/>
      <c r="B195" s="106"/>
      <c r="C195" s="152" t="s">
        <v>181</v>
      </c>
      <c r="D195" s="152" t="s">
        <v>128</v>
      </c>
      <c r="E195" s="153" t="s">
        <v>182</v>
      </c>
      <c r="F195" s="154" t="s">
        <v>183</v>
      </c>
      <c r="G195" s="155" t="s">
        <v>144</v>
      </c>
      <c r="H195" s="156">
        <v>695.37699999999995</v>
      </c>
      <c r="I195" s="157"/>
      <c r="J195" s="158">
        <f>ROUND(I195*H195,2)</f>
        <v>0</v>
      </c>
      <c r="K195" s="154" t="s">
        <v>91</v>
      </c>
      <c r="L195" s="159"/>
      <c r="M195" s="160" t="s">
        <v>10</v>
      </c>
      <c r="N195" s="161" t="s">
        <v>27</v>
      </c>
      <c r="O195" s="116"/>
      <c r="P195" s="117">
        <f>O195*H195</f>
        <v>0</v>
      </c>
      <c r="Q195" s="117">
        <v>1.2999999999999999E-4</v>
      </c>
      <c r="R195" s="117">
        <f>Q195*H195</f>
        <v>9.0399009999999988E-2</v>
      </c>
      <c r="S195" s="117">
        <v>0</v>
      </c>
      <c r="T195" s="118">
        <f>S195*H195</f>
        <v>0</v>
      </c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R195" s="119" t="s">
        <v>131</v>
      </c>
      <c r="AT195" s="119" t="s">
        <v>128</v>
      </c>
      <c r="AU195" s="119" t="s">
        <v>2</v>
      </c>
      <c r="AY195" s="2" t="s">
        <v>85</v>
      </c>
      <c r="BE195" s="120">
        <f>IF(N195="základní",J195,0)</f>
        <v>0</v>
      </c>
      <c r="BF195" s="120">
        <f>IF(N195="snížená",J195,0)</f>
        <v>0</v>
      </c>
      <c r="BG195" s="120">
        <f>IF(N195="zákl. přenesená",J195,0)</f>
        <v>0</v>
      </c>
      <c r="BH195" s="120">
        <f>IF(N195="sníž. přenesená",J195,0)</f>
        <v>0</v>
      </c>
      <c r="BI195" s="120">
        <f>IF(N195="nulová",J195,0)</f>
        <v>0</v>
      </c>
      <c r="BJ195" s="2" t="s">
        <v>83</v>
      </c>
      <c r="BK195" s="120">
        <f>ROUND(I195*H195,2)</f>
        <v>0</v>
      </c>
      <c r="BL195" s="2" t="s">
        <v>92</v>
      </c>
      <c r="BM195" s="119" t="s">
        <v>184</v>
      </c>
    </row>
    <row r="196" spans="1:65" s="14" customFormat="1" ht="19.5" x14ac:dyDescent="0.2">
      <c r="A196" s="10"/>
      <c r="B196" s="11"/>
      <c r="C196" s="10"/>
      <c r="D196" s="121" t="s">
        <v>94</v>
      </c>
      <c r="E196" s="10"/>
      <c r="F196" s="122" t="s">
        <v>183</v>
      </c>
      <c r="G196" s="10"/>
      <c r="H196" s="10"/>
      <c r="I196" s="12"/>
      <c r="J196" s="10"/>
      <c r="K196" s="10"/>
      <c r="L196" s="11"/>
      <c r="M196" s="123"/>
      <c r="N196" s="124"/>
      <c r="O196" s="116"/>
      <c r="P196" s="116"/>
      <c r="Q196" s="116"/>
      <c r="R196" s="116"/>
      <c r="S196" s="116"/>
      <c r="T196" s="125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" t="s">
        <v>94</v>
      </c>
      <c r="AU196" s="2" t="s">
        <v>2</v>
      </c>
    </row>
    <row r="197" spans="1:65" s="134" customFormat="1" x14ac:dyDescent="0.2">
      <c r="B197" s="135"/>
      <c r="D197" s="121" t="s">
        <v>96</v>
      </c>
      <c r="E197" s="136" t="s">
        <v>10</v>
      </c>
      <c r="F197" s="137" t="s">
        <v>185</v>
      </c>
      <c r="H197" s="138">
        <v>695.37699999999995</v>
      </c>
      <c r="I197" s="139"/>
      <c r="L197" s="135"/>
      <c r="M197" s="140"/>
      <c r="N197" s="141"/>
      <c r="O197" s="141"/>
      <c r="P197" s="141"/>
      <c r="Q197" s="141"/>
      <c r="R197" s="141"/>
      <c r="S197" s="141"/>
      <c r="T197" s="142"/>
      <c r="AT197" s="136" t="s">
        <v>96</v>
      </c>
      <c r="AU197" s="136" t="s">
        <v>2</v>
      </c>
      <c r="AV197" s="134" t="s">
        <v>2</v>
      </c>
      <c r="AW197" s="134" t="s">
        <v>98</v>
      </c>
      <c r="AX197" s="134" t="s">
        <v>83</v>
      </c>
      <c r="AY197" s="136" t="s">
        <v>85</v>
      </c>
    </row>
    <row r="198" spans="1:65" s="14" customFormat="1" ht="14.45" customHeight="1" x14ac:dyDescent="0.2">
      <c r="A198" s="10"/>
      <c r="B198" s="106"/>
      <c r="C198" s="107" t="s">
        <v>186</v>
      </c>
      <c r="D198" s="107" t="s">
        <v>87</v>
      </c>
      <c r="E198" s="108" t="s">
        <v>187</v>
      </c>
      <c r="F198" s="109" t="s">
        <v>188</v>
      </c>
      <c r="G198" s="110" t="s">
        <v>90</v>
      </c>
      <c r="H198" s="111">
        <v>20.776</v>
      </c>
      <c r="I198" s="112"/>
      <c r="J198" s="113">
        <f>ROUND(I198*H198,2)</f>
        <v>0</v>
      </c>
      <c r="K198" s="109" t="s">
        <v>91</v>
      </c>
      <c r="L198" s="11"/>
      <c r="M198" s="114" t="s">
        <v>10</v>
      </c>
      <c r="N198" s="115" t="s">
        <v>27</v>
      </c>
      <c r="O198" s="116"/>
      <c r="P198" s="117">
        <f>O198*H198</f>
        <v>0</v>
      </c>
      <c r="Q198" s="117">
        <v>0</v>
      </c>
      <c r="R198" s="117">
        <f>Q198*H198</f>
        <v>0</v>
      </c>
      <c r="S198" s="117">
        <v>0</v>
      </c>
      <c r="T198" s="118">
        <f>S198*H198</f>
        <v>0</v>
      </c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R198" s="119" t="s">
        <v>92</v>
      </c>
      <c r="AT198" s="119" t="s">
        <v>87</v>
      </c>
      <c r="AU198" s="119" t="s">
        <v>2</v>
      </c>
      <c r="AY198" s="2" t="s">
        <v>85</v>
      </c>
      <c r="BE198" s="120">
        <f>IF(N198="základní",J198,0)</f>
        <v>0</v>
      </c>
      <c r="BF198" s="120">
        <f>IF(N198="snížená",J198,0)</f>
        <v>0</v>
      </c>
      <c r="BG198" s="120">
        <f>IF(N198="zákl. přenesená",J198,0)</f>
        <v>0</v>
      </c>
      <c r="BH198" s="120">
        <f>IF(N198="sníž. přenesená",J198,0)</f>
        <v>0</v>
      </c>
      <c r="BI198" s="120">
        <f>IF(N198="nulová",J198,0)</f>
        <v>0</v>
      </c>
      <c r="BJ198" s="2" t="s">
        <v>83</v>
      </c>
      <c r="BK198" s="120">
        <f>ROUND(I198*H198,2)</f>
        <v>0</v>
      </c>
      <c r="BL198" s="2" t="s">
        <v>92</v>
      </c>
      <c r="BM198" s="119" t="s">
        <v>189</v>
      </c>
    </row>
    <row r="199" spans="1:65" s="14" customFormat="1" x14ac:dyDescent="0.2">
      <c r="A199" s="10"/>
      <c r="B199" s="11"/>
      <c r="C199" s="10"/>
      <c r="D199" s="121" t="s">
        <v>94</v>
      </c>
      <c r="E199" s="10"/>
      <c r="F199" s="122" t="s">
        <v>190</v>
      </c>
      <c r="G199" s="10"/>
      <c r="H199" s="10"/>
      <c r="I199" s="12"/>
      <c r="J199" s="10"/>
      <c r="K199" s="10"/>
      <c r="L199" s="11"/>
      <c r="M199" s="123"/>
      <c r="N199" s="124"/>
      <c r="O199" s="116"/>
      <c r="P199" s="116"/>
      <c r="Q199" s="116"/>
      <c r="R199" s="116"/>
      <c r="S199" s="116"/>
      <c r="T199" s="125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" t="s">
        <v>94</v>
      </c>
      <c r="AU199" s="2" t="s">
        <v>2</v>
      </c>
    </row>
    <row r="200" spans="1:65" s="134" customFormat="1" ht="22.5" x14ac:dyDescent="0.2">
      <c r="B200" s="135"/>
      <c r="D200" s="121" t="s">
        <v>96</v>
      </c>
      <c r="E200" s="136" t="s">
        <v>10</v>
      </c>
      <c r="F200" s="137" t="s">
        <v>191</v>
      </c>
      <c r="H200" s="138">
        <v>20.776</v>
      </c>
      <c r="I200" s="139"/>
      <c r="L200" s="135"/>
      <c r="M200" s="140"/>
      <c r="N200" s="141"/>
      <c r="O200" s="141"/>
      <c r="P200" s="141"/>
      <c r="Q200" s="141"/>
      <c r="R200" s="141"/>
      <c r="S200" s="141"/>
      <c r="T200" s="142"/>
      <c r="AT200" s="136" t="s">
        <v>96</v>
      </c>
      <c r="AU200" s="136" t="s">
        <v>2</v>
      </c>
      <c r="AV200" s="134" t="s">
        <v>2</v>
      </c>
      <c r="AW200" s="134" t="s">
        <v>98</v>
      </c>
      <c r="AX200" s="134" t="s">
        <v>84</v>
      </c>
      <c r="AY200" s="136" t="s">
        <v>85</v>
      </c>
    </row>
    <row r="201" spans="1:65" s="143" customFormat="1" x14ac:dyDescent="0.2">
      <c r="B201" s="144"/>
      <c r="D201" s="121" t="s">
        <v>96</v>
      </c>
      <c r="E201" s="145" t="s">
        <v>10</v>
      </c>
      <c r="F201" s="146" t="s">
        <v>102</v>
      </c>
      <c r="H201" s="147">
        <v>20.776</v>
      </c>
      <c r="I201" s="148"/>
      <c r="L201" s="144"/>
      <c r="M201" s="149"/>
      <c r="N201" s="150"/>
      <c r="O201" s="150"/>
      <c r="P201" s="150"/>
      <c r="Q201" s="150"/>
      <c r="R201" s="150"/>
      <c r="S201" s="150"/>
      <c r="T201" s="151"/>
      <c r="AT201" s="145" t="s">
        <v>96</v>
      </c>
      <c r="AU201" s="145" t="s">
        <v>2</v>
      </c>
      <c r="AV201" s="143" t="s">
        <v>92</v>
      </c>
      <c r="AW201" s="143" t="s">
        <v>98</v>
      </c>
      <c r="AX201" s="143" t="s">
        <v>83</v>
      </c>
      <c r="AY201" s="145" t="s">
        <v>85</v>
      </c>
    </row>
    <row r="202" spans="1:65" s="14" customFormat="1" ht="21.6" customHeight="1" x14ac:dyDescent="0.2">
      <c r="A202" s="10"/>
      <c r="B202" s="106"/>
      <c r="C202" s="107" t="s">
        <v>192</v>
      </c>
      <c r="D202" s="107" t="s">
        <v>87</v>
      </c>
      <c r="E202" s="108" t="s">
        <v>193</v>
      </c>
      <c r="F202" s="109" t="s">
        <v>194</v>
      </c>
      <c r="G202" s="110" t="s">
        <v>195</v>
      </c>
      <c r="H202" s="111">
        <v>148.33000000000001</v>
      </c>
      <c r="I202" s="112"/>
      <c r="J202" s="113">
        <f>ROUND(I202*H202,2)</f>
        <v>0</v>
      </c>
      <c r="K202" s="109" t="s">
        <v>91</v>
      </c>
      <c r="L202" s="11"/>
      <c r="M202" s="114" t="s">
        <v>10</v>
      </c>
      <c r="N202" s="115" t="s">
        <v>27</v>
      </c>
      <c r="O202" s="116"/>
      <c r="P202" s="117">
        <f>O202*H202</f>
        <v>0</v>
      </c>
      <c r="Q202" s="117">
        <v>4.8999999999999998E-4</v>
      </c>
      <c r="R202" s="117">
        <f>Q202*H202</f>
        <v>7.2681700000000002E-2</v>
      </c>
      <c r="S202" s="117">
        <v>0</v>
      </c>
      <c r="T202" s="118">
        <f>S202*H202</f>
        <v>0</v>
      </c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R202" s="119" t="s">
        <v>92</v>
      </c>
      <c r="AT202" s="119" t="s">
        <v>87</v>
      </c>
      <c r="AU202" s="119" t="s">
        <v>2</v>
      </c>
      <c r="AY202" s="2" t="s">
        <v>85</v>
      </c>
      <c r="BE202" s="120">
        <f>IF(N202="základní",J202,0)</f>
        <v>0</v>
      </c>
      <c r="BF202" s="120">
        <f>IF(N202="snížená",J202,0)</f>
        <v>0</v>
      </c>
      <c r="BG202" s="120">
        <f>IF(N202="zákl. přenesená",J202,0)</f>
        <v>0</v>
      </c>
      <c r="BH202" s="120">
        <f>IF(N202="sníž. přenesená",J202,0)</f>
        <v>0</v>
      </c>
      <c r="BI202" s="120">
        <f>IF(N202="nulová",J202,0)</f>
        <v>0</v>
      </c>
      <c r="BJ202" s="2" t="s">
        <v>83</v>
      </c>
      <c r="BK202" s="120">
        <f>ROUND(I202*H202,2)</f>
        <v>0</v>
      </c>
      <c r="BL202" s="2" t="s">
        <v>92</v>
      </c>
      <c r="BM202" s="119" t="s">
        <v>196</v>
      </c>
    </row>
    <row r="203" spans="1:65" s="14" customFormat="1" ht="19.5" x14ac:dyDescent="0.2">
      <c r="A203" s="10"/>
      <c r="B203" s="11"/>
      <c r="C203" s="10"/>
      <c r="D203" s="121" t="s">
        <v>94</v>
      </c>
      <c r="E203" s="10"/>
      <c r="F203" s="122" t="s">
        <v>197</v>
      </c>
      <c r="G203" s="10"/>
      <c r="H203" s="10"/>
      <c r="I203" s="12"/>
      <c r="J203" s="10"/>
      <c r="K203" s="10"/>
      <c r="L203" s="11"/>
      <c r="M203" s="123"/>
      <c r="N203" s="124"/>
      <c r="O203" s="116"/>
      <c r="P203" s="116"/>
      <c r="Q203" s="116"/>
      <c r="R203" s="116"/>
      <c r="S203" s="116"/>
      <c r="T203" s="125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T203" s="2" t="s">
        <v>94</v>
      </c>
      <c r="AU203" s="2" t="s">
        <v>2</v>
      </c>
    </row>
    <row r="204" spans="1:65" s="134" customFormat="1" x14ac:dyDescent="0.2">
      <c r="B204" s="135"/>
      <c r="D204" s="121" t="s">
        <v>96</v>
      </c>
      <c r="E204" s="136" t="s">
        <v>10</v>
      </c>
      <c r="F204" s="137" t="s">
        <v>198</v>
      </c>
      <c r="H204" s="138">
        <v>148.33000000000001</v>
      </c>
      <c r="I204" s="139"/>
      <c r="L204" s="135"/>
      <c r="M204" s="140"/>
      <c r="N204" s="141"/>
      <c r="O204" s="141"/>
      <c r="P204" s="141"/>
      <c r="Q204" s="141"/>
      <c r="R204" s="141"/>
      <c r="S204" s="141"/>
      <c r="T204" s="142"/>
      <c r="AT204" s="136" t="s">
        <v>96</v>
      </c>
      <c r="AU204" s="136" t="s">
        <v>2</v>
      </c>
      <c r="AV204" s="134" t="s">
        <v>2</v>
      </c>
      <c r="AW204" s="134" t="s">
        <v>98</v>
      </c>
      <c r="AX204" s="134" t="s">
        <v>83</v>
      </c>
      <c r="AY204" s="136" t="s">
        <v>85</v>
      </c>
    </row>
    <row r="205" spans="1:65" s="14" customFormat="1" ht="21.6" customHeight="1" x14ac:dyDescent="0.2">
      <c r="A205" s="10"/>
      <c r="B205" s="106"/>
      <c r="C205" s="107" t="s">
        <v>199</v>
      </c>
      <c r="D205" s="107" t="s">
        <v>87</v>
      </c>
      <c r="E205" s="108" t="s">
        <v>200</v>
      </c>
      <c r="F205" s="109" t="s">
        <v>201</v>
      </c>
      <c r="G205" s="110" t="s">
        <v>195</v>
      </c>
      <c r="H205" s="111">
        <v>58.4</v>
      </c>
      <c r="I205" s="112"/>
      <c r="J205" s="113">
        <f>ROUND(I205*H205,2)</f>
        <v>0</v>
      </c>
      <c r="K205" s="109" t="s">
        <v>91</v>
      </c>
      <c r="L205" s="11"/>
      <c r="M205" s="114" t="s">
        <v>10</v>
      </c>
      <c r="N205" s="115" t="s">
        <v>27</v>
      </c>
      <c r="O205" s="116"/>
      <c r="P205" s="117">
        <f>O205*H205</f>
        <v>0</v>
      </c>
      <c r="Q205" s="117">
        <v>1.16E-3</v>
      </c>
      <c r="R205" s="117">
        <f>Q205*H205</f>
        <v>6.7743999999999999E-2</v>
      </c>
      <c r="S205" s="117">
        <v>0</v>
      </c>
      <c r="T205" s="118">
        <f>S205*H205</f>
        <v>0</v>
      </c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R205" s="119" t="s">
        <v>92</v>
      </c>
      <c r="AT205" s="119" t="s">
        <v>87</v>
      </c>
      <c r="AU205" s="119" t="s">
        <v>2</v>
      </c>
      <c r="AY205" s="2" t="s">
        <v>85</v>
      </c>
      <c r="BE205" s="120">
        <f>IF(N205="základní",J205,0)</f>
        <v>0</v>
      </c>
      <c r="BF205" s="120">
        <f>IF(N205="snížená",J205,0)</f>
        <v>0</v>
      </c>
      <c r="BG205" s="120">
        <f>IF(N205="zákl. přenesená",J205,0)</f>
        <v>0</v>
      </c>
      <c r="BH205" s="120">
        <f>IF(N205="sníž. přenesená",J205,0)</f>
        <v>0</v>
      </c>
      <c r="BI205" s="120">
        <f>IF(N205="nulová",J205,0)</f>
        <v>0</v>
      </c>
      <c r="BJ205" s="2" t="s">
        <v>83</v>
      </c>
      <c r="BK205" s="120">
        <f>ROUND(I205*H205,2)</f>
        <v>0</v>
      </c>
      <c r="BL205" s="2" t="s">
        <v>92</v>
      </c>
      <c r="BM205" s="119" t="s">
        <v>202</v>
      </c>
    </row>
    <row r="206" spans="1:65" s="14" customFormat="1" ht="19.5" x14ac:dyDescent="0.2">
      <c r="A206" s="10"/>
      <c r="B206" s="11"/>
      <c r="C206" s="10"/>
      <c r="D206" s="121" t="s">
        <v>94</v>
      </c>
      <c r="E206" s="10"/>
      <c r="F206" s="122" t="s">
        <v>203</v>
      </c>
      <c r="G206" s="10"/>
      <c r="H206" s="10"/>
      <c r="I206" s="12"/>
      <c r="J206" s="10"/>
      <c r="K206" s="10"/>
      <c r="L206" s="11"/>
      <c r="M206" s="123"/>
      <c r="N206" s="124"/>
      <c r="O206" s="116"/>
      <c r="P206" s="116"/>
      <c r="Q206" s="116"/>
      <c r="R206" s="116"/>
      <c r="S206" s="116"/>
      <c r="T206" s="125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" t="s">
        <v>94</v>
      </c>
      <c r="AU206" s="2" t="s">
        <v>2</v>
      </c>
    </row>
    <row r="207" spans="1:65" s="14" customFormat="1" ht="32.450000000000003" customHeight="1" x14ac:dyDescent="0.2">
      <c r="A207" s="10"/>
      <c r="B207" s="106"/>
      <c r="C207" s="107" t="s">
        <v>204</v>
      </c>
      <c r="D207" s="107" t="s">
        <v>87</v>
      </c>
      <c r="E207" s="108" t="s">
        <v>205</v>
      </c>
      <c r="F207" s="109" t="s">
        <v>206</v>
      </c>
      <c r="G207" s="110" t="s">
        <v>90</v>
      </c>
      <c r="H207" s="111">
        <v>1140.498</v>
      </c>
      <c r="I207" s="112"/>
      <c r="J207" s="113">
        <f>ROUND(I207*H207,2)</f>
        <v>0</v>
      </c>
      <c r="K207" s="109" t="s">
        <v>91</v>
      </c>
      <c r="L207" s="11"/>
      <c r="M207" s="114" t="s">
        <v>10</v>
      </c>
      <c r="N207" s="115" t="s">
        <v>27</v>
      </c>
      <c r="O207" s="116"/>
      <c r="P207" s="117">
        <f>O207*H207</f>
        <v>0</v>
      </c>
      <c r="Q207" s="117">
        <v>2.16</v>
      </c>
      <c r="R207" s="117">
        <f>Q207*H207</f>
        <v>2463.4756800000005</v>
      </c>
      <c r="S207" s="117">
        <v>0</v>
      </c>
      <c r="T207" s="118">
        <f>S207*H207</f>
        <v>0</v>
      </c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R207" s="119" t="s">
        <v>92</v>
      </c>
      <c r="AT207" s="119" t="s">
        <v>87</v>
      </c>
      <c r="AU207" s="119" t="s">
        <v>2</v>
      </c>
      <c r="AY207" s="2" t="s">
        <v>85</v>
      </c>
      <c r="BE207" s="120">
        <f>IF(N207="základní",J207,0)</f>
        <v>0</v>
      </c>
      <c r="BF207" s="120">
        <f>IF(N207="snížená",J207,0)</f>
        <v>0</v>
      </c>
      <c r="BG207" s="120">
        <f>IF(N207="zákl. přenesená",J207,0)</f>
        <v>0</v>
      </c>
      <c r="BH207" s="120">
        <f>IF(N207="sníž. přenesená",J207,0)</f>
        <v>0</v>
      </c>
      <c r="BI207" s="120">
        <f>IF(N207="nulová",J207,0)</f>
        <v>0</v>
      </c>
      <c r="BJ207" s="2" t="s">
        <v>83</v>
      </c>
      <c r="BK207" s="120">
        <f>ROUND(I207*H207,2)</f>
        <v>0</v>
      </c>
      <c r="BL207" s="2" t="s">
        <v>92</v>
      </c>
      <c r="BM207" s="119" t="s">
        <v>207</v>
      </c>
    </row>
    <row r="208" spans="1:65" s="14" customFormat="1" ht="29.25" x14ac:dyDescent="0.2">
      <c r="A208" s="10"/>
      <c r="B208" s="11"/>
      <c r="C208" s="10"/>
      <c r="D208" s="121" t="s">
        <v>94</v>
      </c>
      <c r="E208" s="10"/>
      <c r="F208" s="122" t="s">
        <v>208</v>
      </c>
      <c r="G208" s="10"/>
      <c r="H208" s="10"/>
      <c r="I208" s="12"/>
      <c r="J208" s="10"/>
      <c r="K208" s="10"/>
      <c r="L208" s="11"/>
      <c r="M208" s="123"/>
      <c r="N208" s="124"/>
      <c r="O208" s="116"/>
      <c r="P208" s="116"/>
      <c r="Q208" s="116"/>
      <c r="R208" s="116"/>
      <c r="S208" s="116"/>
      <c r="T208" s="125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" t="s">
        <v>94</v>
      </c>
      <c r="AU208" s="2" t="s">
        <v>2</v>
      </c>
    </row>
    <row r="209" spans="1:65" s="126" customFormat="1" x14ac:dyDescent="0.2">
      <c r="B209" s="127"/>
      <c r="D209" s="121" t="s">
        <v>96</v>
      </c>
      <c r="E209" s="128" t="s">
        <v>10</v>
      </c>
      <c r="F209" s="129" t="s">
        <v>209</v>
      </c>
      <c r="H209" s="128" t="s">
        <v>10</v>
      </c>
      <c r="I209" s="130"/>
      <c r="L209" s="127"/>
      <c r="M209" s="131"/>
      <c r="N209" s="132"/>
      <c r="O209" s="132"/>
      <c r="P209" s="132"/>
      <c r="Q209" s="132"/>
      <c r="R209" s="132"/>
      <c r="S209" s="132"/>
      <c r="T209" s="133"/>
      <c r="AT209" s="128" t="s">
        <v>96</v>
      </c>
      <c r="AU209" s="128" t="s">
        <v>2</v>
      </c>
      <c r="AV209" s="126" t="s">
        <v>83</v>
      </c>
      <c r="AW209" s="126" t="s">
        <v>98</v>
      </c>
      <c r="AX209" s="126" t="s">
        <v>84</v>
      </c>
      <c r="AY209" s="128" t="s">
        <v>85</v>
      </c>
    </row>
    <row r="210" spans="1:65" s="134" customFormat="1" x14ac:dyDescent="0.2">
      <c r="B210" s="135"/>
      <c r="D210" s="121" t="s">
        <v>96</v>
      </c>
      <c r="E210" s="136" t="s">
        <v>10</v>
      </c>
      <c r="F210" s="137" t="s">
        <v>210</v>
      </c>
      <c r="H210" s="138">
        <v>1004.4690000000001</v>
      </c>
      <c r="I210" s="139"/>
      <c r="L210" s="135"/>
      <c r="M210" s="140"/>
      <c r="N210" s="141"/>
      <c r="O210" s="141"/>
      <c r="P210" s="141"/>
      <c r="Q210" s="141"/>
      <c r="R210" s="141"/>
      <c r="S210" s="141"/>
      <c r="T210" s="142"/>
      <c r="AT210" s="136" t="s">
        <v>96</v>
      </c>
      <c r="AU210" s="136" t="s">
        <v>2</v>
      </c>
      <c r="AV210" s="134" t="s">
        <v>2</v>
      </c>
      <c r="AW210" s="134" t="s">
        <v>98</v>
      </c>
      <c r="AX210" s="134" t="s">
        <v>84</v>
      </c>
      <c r="AY210" s="136" t="s">
        <v>85</v>
      </c>
    </row>
    <row r="211" spans="1:65" s="134" customFormat="1" x14ac:dyDescent="0.2">
      <c r="B211" s="135"/>
      <c r="D211" s="121" t="s">
        <v>96</v>
      </c>
      <c r="E211" s="136" t="s">
        <v>10</v>
      </c>
      <c r="F211" s="137" t="s">
        <v>211</v>
      </c>
      <c r="H211" s="138">
        <v>136.029</v>
      </c>
      <c r="I211" s="139"/>
      <c r="L211" s="135"/>
      <c r="M211" s="140"/>
      <c r="N211" s="141"/>
      <c r="O211" s="141"/>
      <c r="P211" s="141"/>
      <c r="Q211" s="141"/>
      <c r="R211" s="141"/>
      <c r="S211" s="141"/>
      <c r="T211" s="142"/>
      <c r="AT211" s="136" t="s">
        <v>96</v>
      </c>
      <c r="AU211" s="136" t="s">
        <v>2</v>
      </c>
      <c r="AV211" s="134" t="s">
        <v>2</v>
      </c>
      <c r="AW211" s="134" t="s">
        <v>98</v>
      </c>
      <c r="AX211" s="134" t="s">
        <v>84</v>
      </c>
      <c r="AY211" s="136" t="s">
        <v>85</v>
      </c>
    </row>
    <row r="212" spans="1:65" s="143" customFormat="1" x14ac:dyDescent="0.2">
      <c r="B212" s="144"/>
      <c r="D212" s="121" t="s">
        <v>96</v>
      </c>
      <c r="E212" s="145" t="s">
        <v>10</v>
      </c>
      <c r="F212" s="146" t="s">
        <v>102</v>
      </c>
      <c r="H212" s="147">
        <v>1140.498</v>
      </c>
      <c r="I212" s="148"/>
      <c r="L212" s="144"/>
      <c r="M212" s="149"/>
      <c r="N212" s="150"/>
      <c r="O212" s="150"/>
      <c r="P212" s="150"/>
      <c r="Q212" s="150"/>
      <c r="R212" s="150"/>
      <c r="S212" s="150"/>
      <c r="T212" s="151"/>
      <c r="AT212" s="145" t="s">
        <v>96</v>
      </c>
      <c r="AU212" s="145" t="s">
        <v>2</v>
      </c>
      <c r="AV212" s="143" t="s">
        <v>92</v>
      </c>
      <c r="AW212" s="143" t="s">
        <v>98</v>
      </c>
      <c r="AX212" s="143" t="s">
        <v>83</v>
      </c>
      <c r="AY212" s="145" t="s">
        <v>85</v>
      </c>
    </row>
    <row r="213" spans="1:65" s="14" customFormat="1" ht="14.45" customHeight="1" x14ac:dyDescent="0.2">
      <c r="A213" s="10"/>
      <c r="B213" s="106"/>
      <c r="C213" s="107" t="s">
        <v>212</v>
      </c>
      <c r="D213" s="107" t="s">
        <v>87</v>
      </c>
      <c r="E213" s="108" t="s">
        <v>213</v>
      </c>
      <c r="F213" s="109" t="s">
        <v>214</v>
      </c>
      <c r="G213" s="110" t="s">
        <v>90</v>
      </c>
      <c r="H213" s="111">
        <v>204.821</v>
      </c>
      <c r="I213" s="112"/>
      <c r="J213" s="113">
        <f>ROUND(I213*H213,2)</f>
        <v>0</v>
      </c>
      <c r="K213" s="109" t="s">
        <v>91</v>
      </c>
      <c r="L213" s="11"/>
      <c r="M213" s="114" t="s">
        <v>10</v>
      </c>
      <c r="N213" s="115" t="s">
        <v>27</v>
      </c>
      <c r="O213" s="116"/>
      <c r="P213" s="117">
        <f>O213*H213</f>
        <v>0</v>
      </c>
      <c r="Q213" s="117">
        <v>2.2563399999999998</v>
      </c>
      <c r="R213" s="117">
        <f>Q213*H213</f>
        <v>462.14581513999997</v>
      </c>
      <c r="S213" s="117">
        <v>0</v>
      </c>
      <c r="T213" s="118">
        <f>S213*H213</f>
        <v>0</v>
      </c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R213" s="119" t="s">
        <v>92</v>
      </c>
      <c r="AT213" s="119" t="s">
        <v>87</v>
      </c>
      <c r="AU213" s="119" t="s">
        <v>2</v>
      </c>
      <c r="AY213" s="2" t="s">
        <v>85</v>
      </c>
      <c r="BE213" s="120">
        <f>IF(N213="základní",J213,0)</f>
        <v>0</v>
      </c>
      <c r="BF213" s="120">
        <f>IF(N213="snížená",J213,0)</f>
        <v>0</v>
      </c>
      <c r="BG213" s="120">
        <f>IF(N213="zákl. přenesená",J213,0)</f>
        <v>0</v>
      </c>
      <c r="BH213" s="120">
        <f>IF(N213="sníž. přenesená",J213,0)</f>
        <v>0</v>
      </c>
      <c r="BI213" s="120">
        <f>IF(N213="nulová",J213,0)</f>
        <v>0</v>
      </c>
      <c r="BJ213" s="2" t="s">
        <v>83</v>
      </c>
      <c r="BK213" s="120">
        <f>ROUND(I213*H213,2)</f>
        <v>0</v>
      </c>
      <c r="BL213" s="2" t="s">
        <v>92</v>
      </c>
      <c r="BM213" s="119" t="s">
        <v>215</v>
      </c>
    </row>
    <row r="214" spans="1:65" s="14" customFormat="1" ht="19.5" x14ac:dyDescent="0.2">
      <c r="A214" s="10"/>
      <c r="B214" s="11"/>
      <c r="C214" s="10"/>
      <c r="D214" s="121" t="s">
        <v>94</v>
      </c>
      <c r="E214" s="10"/>
      <c r="F214" s="122" t="s">
        <v>216</v>
      </c>
      <c r="G214" s="10"/>
      <c r="H214" s="10"/>
      <c r="I214" s="12"/>
      <c r="J214" s="10"/>
      <c r="K214" s="10"/>
      <c r="L214" s="11"/>
      <c r="M214" s="123"/>
      <c r="N214" s="124"/>
      <c r="O214" s="116"/>
      <c r="P214" s="116"/>
      <c r="Q214" s="116"/>
      <c r="R214" s="116"/>
      <c r="S214" s="116"/>
      <c r="T214" s="125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T214" s="2" t="s">
        <v>94</v>
      </c>
      <c r="AU214" s="2" t="s">
        <v>2</v>
      </c>
    </row>
    <row r="215" spans="1:65" s="126" customFormat="1" x14ac:dyDescent="0.2">
      <c r="B215" s="127"/>
      <c r="D215" s="121" t="s">
        <v>96</v>
      </c>
      <c r="E215" s="128" t="s">
        <v>10</v>
      </c>
      <c r="F215" s="129" t="s">
        <v>217</v>
      </c>
      <c r="H215" s="128" t="s">
        <v>10</v>
      </c>
      <c r="I215" s="130"/>
      <c r="L215" s="127"/>
      <c r="M215" s="131"/>
      <c r="N215" s="132"/>
      <c r="O215" s="132"/>
      <c r="P215" s="132"/>
      <c r="Q215" s="132"/>
      <c r="R215" s="132"/>
      <c r="S215" s="132"/>
      <c r="T215" s="133"/>
      <c r="AT215" s="128" t="s">
        <v>96</v>
      </c>
      <c r="AU215" s="128" t="s">
        <v>2</v>
      </c>
      <c r="AV215" s="126" t="s">
        <v>83</v>
      </c>
      <c r="AW215" s="126" t="s">
        <v>98</v>
      </c>
      <c r="AX215" s="126" t="s">
        <v>84</v>
      </c>
      <c r="AY215" s="128" t="s">
        <v>85</v>
      </c>
    </row>
    <row r="216" spans="1:65" s="134" customFormat="1" x14ac:dyDescent="0.2">
      <c r="B216" s="135"/>
      <c r="D216" s="121" t="s">
        <v>96</v>
      </c>
      <c r="E216" s="136" t="s">
        <v>10</v>
      </c>
      <c r="F216" s="137" t="s">
        <v>218</v>
      </c>
      <c r="H216" s="138">
        <v>204.821</v>
      </c>
      <c r="I216" s="139"/>
      <c r="L216" s="135"/>
      <c r="M216" s="140"/>
      <c r="N216" s="141"/>
      <c r="O216" s="141"/>
      <c r="P216" s="141"/>
      <c r="Q216" s="141"/>
      <c r="R216" s="141"/>
      <c r="S216" s="141"/>
      <c r="T216" s="142"/>
      <c r="AT216" s="136" t="s">
        <v>96</v>
      </c>
      <c r="AU216" s="136" t="s">
        <v>2</v>
      </c>
      <c r="AV216" s="134" t="s">
        <v>2</v>
      </c>
      <c r="AW216" s="134" t="s">
        <v>98</v>
      </c>
      <c r="AX216" s="134" t="s">
        <v>83</v>
      </c>
      <c r="AY216" s="136" t="s">
        <v>85</v>
      </c>
    </row>
    <row r="217" spans="1:65" s="14" customFormat="1" ht="21.6" customHeight="1" x14ac:dyDescent="0.2">
      <c r="A217" s="10"/>
      <c r="B217" s="106"/>
      <c r="C217" s="107" t="s">
        <v>219</v>
      </c>
      <c r="D217" s="107" t="s">
        <v>87</v>
      </c>
      <c r="E217" s="108" t="s">
        <v>220</v>
      </c>
      <c r="F217" s="109" t="s">
        <v>221</v>
      </c>
      <c r="G217" s="110" t="s">
        <v>90</v>
      </c>
      <c r="H217" s="111">
        <v>813.755</v>
      </c>
      <c r="I217" s="112"/>
      <c r="J217" s="113">
        <f>ROUND(I217*H217,2)</f>
        <v>0</v>
      </c>
      <c r="K217" s="109" t="s">
        <v>91</v>
      </c>
      <c r="L217" s="11"/>
      <c r="M217" s="114" t="s">
        <v>10</v>
      </c>
      <c r="N217" s="115" t="s">
        <v>27</v>
      </c>
      <c r="O217" s="116"/>
      <c r="P217" s="117">
        <f>O217*H217</f>
        <v>0</v>
      </c>
      <c r="Q217" s="117">
        <v>2.4746100000000002</v>
      </c>
      <c r="R217" s="117">
        <f>Q217*H217</f>
        <v>2013.7262605500002</v>
      </c>
      <c r="S217" s="117">
        <v>0</v>
      </c>
      <c r="T217" s="118">
        <f>S217*H217</f>
        <v>0</v>
      </c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R217" s="119" t="s">
        <v>92</v>
      </c>
      <c r="AT217" s="119" t="s">
        <v>87</v>
      </c>
      <c r="AU217" s="119" t="s">
        <v>2</v>
      </c>
      <c r="AY217" s="2" t="s">
        <v>85</v>
      </c>
      <c r="BE217" s="120">
        <f>IF(N217="základní",J217,0)</f>
        <v>0</v>
      </c>
      <c r="BF217" s="120">
        <f>IF(N217="snížená",J217,0)</f>
        <v>0</v>
      </c>
      <c r="BG217" s="120">
        <f>IF(N217="zákl. přenesená",J217,0)</f>
        <v>0</v>
      </c>
      <c r="BH217" s="120">
        <f>IF(N217="sníž. přenesená",J217,0)</f>
        <v>0</v>
      </c>
      <c r="BI217" s="120">
        <f>IF(N217="nulová",J217,0)</f>
        <v>0</v>
      </c>
      <c r="BJ217" s="2" t="s">
        <v>83</v>
      </c>
      <c r="BK217" s="120">
        <f>ROUND(I217*H217,2)</f>
        <v>0</v>
      </c>
      <c r="BL217" s="2" t="s">
        <v>92</v>
      </c>
      <c r="BM217" s="119" t="s">
        <v>222</v>
      </c>
    </row>
    <row r="218" spans="1:65" s="14" customFormat="1" ht="19.5" x14ac:dyDescent="0.2">
      <c r="A218" s="10"/>
      <c r="B218" s="11"/>
      <c r="C218" s="10"/>
      <c r="D218" s="121" t="s">
        <v>94</v>
      </c>
      <c r="E218" s="10"/>
      <c r="F218" s="122" t="s">
        <v>223</v>
      </c>
      <c r="G218" s="10"/>
      <c r="H218" s="10"/>
      <c r="I218" s="12"/>
      <c r="J218" s="10"/>
      <c r="K218" s="10"/>
      <c r="L218" s="11"/>
      <c r="M218" s="123"/>
      <c r="N218" s="124"/>
      <c r="O218" s="116"/>
      <c r="P218" s="116"/>
      <c r="Q218" s="116"/>
      <c r="R218" s="116"/>
      <c r="S218" s="116"/>
      <c r="T218" s="125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" t="s">
        <v>94</v>
      </c>
      <c r="AU218" s="2" t="s">
        <v>2</v>
      </c>
    </row>
    <row r="219" spans="1:65" s="126" customFormat="1" x14ac:dyDescent="0.2">
      <c r="B219" s="127"/>
      <c r="D219" s="121" t="s">
        <v>96</v>
      </c>
      <c r="E219" s="128" t="s">
        <v>10</v>
      </c>
      <c r="F219" s="129" t="s">
        <v>224</v>
      </c>
      <c r="H219" s="128" t="s">
        <v>10</v>
      </c>
      <c r="I219" s="130"/>
      <c r="L219" s="127"/>
      <c r="M219" s="131"/>
      <c r="N219" s="132"/>
      <c r="O219" s="132"/>
      <c r="P219" s="132"/>
      <c r="Q219" s="132"/>
      <c r="R219" s="132"/>
      <c r="S219" s="132"/>
      <c r="T219" s="133"/>
      <c r="AT219" s="128" t="s">
        <v>96</v>
      </c>
      <c r="AU219" s="128" t="s">
        <v>2</v>
      </c>
      <c r="AV219" s="126" t="s">
        <v>83</v>
      </c>
      <c r="AW219" s="126" t="s">
        <v>98</v>
      </c>
      <c r="AX219" s="126" t="s">
        <v>84</v>
      </c>
      <c r="AY219" s="128" t="s">
        <v>85</v>
      </c>
    </row>
    <row r="220" spans="1:65" s="134" customFormat="1" ht="22.5" x14ac:dyDescent="0.2">
      <c r="B220" s="135"/>
      <c r="D220" s="121" t="s">
        <v>96</v>
      </c>
      <c r="E220" s="136" t="s">
        <v>10</v>
      </c>
      <c r="F220" s="137" t="s">
        <v>225</v>
      </c>
      <c r="H220" s="138">
        <v>795.40499999999997</v>
      </c>
      <c r="I220" s="139"/>
      <c r="L220" s="135"/>
      <c r="M220" s="140"/>
      <c r="N220" s="141"/>
      <c r="O220" s="141"/>
      <c r="P220" s="141"/>
      <c r="Q220" s="141"/>
      <c r="R220" s="141"/>
      <c r="S220" s="141"/>
      <c r="T220" s="142"/>
      <c r="AT220" s="136" t="s">
        <v>96</v>
      </c>
      <c r="AU220" s="136" t="s">
        <v>2</v>
      </c>
      <c r="AV220" s="134" t="s">
        <v>2</v>
      </c>
      <c r="AW220" s="134" t="s">
        <v>98</v>
      </c>
      <c r="AX220" s="134" t="s">
        <v>84</v>
      </c>
      <c r="AY220" s="136" t="s">
        <v>85</v>
      </c>
    </row>
    <row r="221" spans="1:65" s="134" customFormat="1" x14ac:dyDescent="0.2">
      <c r="B221" s="135"/>
      <c r="D221" s="121" t="s">
        <v>96</v>
      </c>
      <c r="E221" s="136" t="s">
        <v>10</v>
      </c>
      <c r="F221" s="137" t="s">
        <v>226</v>
      </c>
      <c r="H221" s="138">
        <v>1.879</v>
      </c>
      <c r="I221" s="139"/>
      <c r="L221" s="135"/>
      <c r="M221" s="140"/>
      <c r="N221" s="141"/>
      <c r="O221" s="141"/>
      <c r="P221" s="141"/>
      <c r="Q221" s="141"/>
      <c r="R221" s="141"/>
      <c r="S221" s="141"/>
      <c r="T221" s="142"/>
      <c r="AT221" s="136" t="s">
        <v>96</v>
      </c>
      <c r="AU221" s="136" t="s">
        <v>2</v>
      </c>
      <c r="AV221" s="134" t="s">
        <v>2</v>
      </c>
      <c r="AW221" s="134" t="s">
        <v>98</v>
      </c>
      <c r="AX221" s="134" t="s">
        <v>84</v>
      </c>
      <c r="AY221" s="136" t="s">
        <v>85</v>
      </c>
    </row>
    <row r="222" spans="1:65" s="134" customFormat="1" x14ac:dyDescent="0.2">
      <c r="B222" s="135"/>
      <c r="D222" s="121" t="s">
        <v>96</v>
      </c>
      <c r="E222" s="136" t="s">
        <v>10</v>
      </c>
      <c r="F222" s="137" t="s">
        <v>227</v>
      </c>
      <c r="H222" s="138">
        <v>14.537000000000001</v>
      </c>
      <c r="I222" s="139"/>
      <c r="L222" s="135"/>
      <c r="M222" s="140"/>
      <c r="N222" s="141"/>
      <c r="O222" s="141"/>
      <c r="P222" s="141"/>
      <c r="Q222" s="141"/>
      <c r="R222" s="141"/>
      <c r="S222" s="141"/>
      <c r="T222" s="142"/>
      <c r="AT222" s="136" t="s">
        <v>96</v>
      </c>
      <c r="AU222" s="136" t="s">
        <v>2</v>
      </c>
      <c r="AV222" s="134" t="s">
        <v>2</v>
      </c>
      <c r="AW222" s="134" t="s">
        <v>98</v>
      </c>
      <c r="AX222" s="134" t="s">
        <v>84</v>
      </c>
      <c r="AY222" s="136" t="s">
        <v>85</v>
      </c>
    </row>
    <row r="223" spans="1:65" s="126" customFormat="1" x14ac:dyDescent="0.2">
      <c r="B223" s="127"/>
      <c r="D223" s="121" t="s">
        <v>96</v>
      </c>
      <c r="E223" s="128" t="s">
        <v>10</v>
      </c>
      <c r="F223" s="129" t="s">
        <v>228</v>
      </c>
      <c r="H223" s="128" t="s">
        <v>10</v>
      </c>
      <c r="I223" s="130"/>
      <c r="L223" s="127"/>
      <c r="M223" s="131"/>
      <c r="N223" s="132"/>
      <c r="O223" s="132"/>
      <c r="P223" s="132"/>
      <c r="Q223" s="132"/>
      <c r="R223" s="132"/>
      <c r="S223" s="132"/>
      <c r="T223" s="133"/>
      <c r="AT223" s="128" t="s">
        <v>96</v>
      </c>
      <c r="AU223" s="128" t="s">
        <v>2</v>
      </c>
      <c r="AV223" s="126" t="s">
        <v>83</v>
      </c>
      <c r="AW223" s="126" t="s">
        <v>98</v>
      </c>
      <c r="AX223" s="126" t="s">
        <v>84</v>
      </c>
      <c r="AY223" s="128" t="s">
        <v>85</v>
      </c>
    </row>
    <row r="224" spans="1:65" s="134" customFormat="1" x14ac:dyDescent="0.2">
      <c r="B224" s="135"/>
      <c r="D224" s="121" t="s">
        <v>96</v>
      </c>
      <c r="E224" s="136" t="s">
        <v>10</v>
      </c>
      <c r="F224" s="137" t="s">
        <v>229</v>
      </c>
      <c r="H224" s="138">
        <v>1.478</v>
      </c>
      <c r="I224" s="139"/>
      <c r="L224" s="135"/>
      <c r="M224" s="140"/>
      <c r="N224" s="141"/>
      <c r="O224" s="141"/>
      <c r="P224" s="141"/>
      <c r="Q224" s="141"/>
      <c r="R224" s="141"/>
      <c r="S224" s="141"/>
      <c r="T224" s="142"/>
      <c r="AT224" s="136" t="s">
        <v>96</v>
      </c>
      <c r="AU224" s="136" t="s">
        <v>2</v>
      </c>
      <c r="AV224" s="134" t="s">
        <v>2</v>
      </c>
      <c r="AW224" s="134" t="s">
        <v>98</v>
      </c>
      <c r="AX224" s="134" t="s">
        <v>84</v>
      </c>
      <c r="AY224" s="136" t="s">
        <v>85</v>
      </c>
    </row>
    <row r="225" spans="1:65" s="134" customFormat="1" x14ac:dyDescent="0.2">
      <c r="B225" s="135"/>
      <c r="D225" s="121" t="s">
        <v>96</v>
      </c>
      <c r="E225" s="136" t="s">
        <v>10</v>
      </c>
      <c r="F225" s="137" t="s">
        <v>230</v>
      </c>
      <c r="H225" s="138">
        <v>0.45600000000000002</v>
      </c>
      <c r="I225" s="139"/>
      <c r="L225" s="135"/>
      <c r="M225" s="140"/>
      <c r="N225" s="141"/>
      <c r="O225" s="141"/>
      <c r="P225" s="141"/>
      <c r="Q225" s="141"/>
      <c r="R225" s="141"/>
      <c r="S225" s="141"/>
      <c r="T225" s="142"/>
      <c r="AT225" s="136" t="s">
        <v>96</v>
      </c>
      <c r="AU225" s="136" t="s">
        <v>2</v>
      </c>
      <c r="AV225" s="134" t="s">
        <v>2</v>
      </c>
      <c r="AW225" s="134" t="s">
        <v>98</v>
      </c>
      <c r="AX225" s="134" t="s">
        <v>84</v>
      </c>
      <c r="AY225" s="136" t="s">
        <v>85</v>
      </c>
    </row>
    <row r="226" spans="1:65" s="143" customFormat="1" x14ac:dyDescent="0.2">
      <c r="B226" s="144"/>
      <c r="D226" s="121" t="s">
        <v>96</v>
      </c>
      <c r="E226" s="145" t="s">
        <v>10</v>
      </c>
      <c r="F226" s="146" t="s">
        <v>102</v>
      </c>
      <c r="H226" s="147">
        <v>813.755</v>
      </c>
      <c r="I226" s="148"/>
      <c r="L226" s="144"/>
      <c r="M226" s="149"/>
      <c r="N226" s="150"/>
      <c r="O226" s="150"/>
      <c r="P226" s="150"/>
      <c r="Q226" s="150"/>
      <c r="R226" s="150"/>
      <c r="S226" s="150"/>
      <c r="T226" s="151"/>
      <c r="AT226" s="145" t="s">
        <v>96</v>
      </c>
      <c r="AU226" s="145" t="s">
        <v>2</v>
      </c>
      <c r="AV226" s="143" t="s">
        <v>92</v>
      </c>
      <c r="AW226" s="143" t="s">
        <v>98</v>
      </c>
      <c r="AX226" s="143" t="s">
        <v>83</v>
      </c>
      <c r="AY226" s="145" t="s">
        <v>85</v>
      </c>
    </row>
    <row r="227" spans="1:65" s="14" customFormat="1" ht="14.45" customHeight="1" x14ac:dyDescent="0.2">
      <c r="A227" s="10"/>
      <c r="B227" s="106"/>
      <c r="C227" s="107" t="s">
        <v>231</v>
      </c>
      <c r="D227" s="107" t="s">
        <v>87</v>
      </c>
      <c r="E227" s="108" t="s">
        <v>232</v>
      </c>
      <c r="F227" s="109" t="s">
        <v>233</v>
      </c>
      <c r="G227" s="110" t="s">
        <v>144</v>
      </c>
      <c r="H227" s="111">
        <v>2116.7020000000002</v>
      </c>
      <c r="I227" s="112"/>
      <c r="J227" s="113">
        <f>ROUND(I227*H227,2)</f>
        <v>0</v>
      </c>
      <c r="K227" s="109" t="s">
        <v>10</v>
      </c>
      <c r="L227" s="11"/>
      <c r="M227" s="114" t="s">
        <v>10</v>
      </c>
      <c r="N227" s="115" t="s">
        <v>27</v>
      </c>
      <c r="O227" s="116"/>
      <c r="P227" s="117">
        <f>O227*H227</f>
        <v>0</v>
      </c>
      <c r="Q227" s="117">
        <v>0</v>
      </c>
      <c r="R227" s="117">
        <f>Q227*H227</f>
        <v>0</v>
      </c>
      <c r="S227" s="117">
        <v>0</v>
      </c>
      <c r="T227" s="118">
        <f>S227*H227</f>
        <v>0</v>
      </c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R227" s="119" t="s">
        <v>92</v>
      </c>
      <c r="AT227" s="119" t="s">
        <v>87</v>
      </c>
      <c r="AU227" s="119" t="s">
        <v>2</v>
      </c>
      <c r="AY227" s="2" t="s">
        <v>85</v>
      </c>
      <c r="BE227" s="120">
        <f>IF(N227="základní",J227,0)</f>
        <v>0</v>
      </c>
      <c r="BF227" s="120">
        <f>IF(N227="snížená",J227,0)</f>
        <v>0</v>
      </c>
      <c r="BG227" s="120">
        <f>IF(N227="zákl. přenesená",J227,0)</f>
        <v>0</v>
      </c>
      <c r="BH227" s="120">
        <f>IF(N227="sníž. přenesená",J227,0)</f>
        <v>0</v>
      </c>
      <c r="BI227" s="120">
        <f>IF(N227="nulová",J227,0)</f>
        <v>0</v>
      </c>
      <c r="BJ227" s="2" t="s">
        <v>83</v>
      </c>
      <c r="BK227" s="120">
        <f>ROUND(I227*H227,2)</f>
        <v>0</v>
      </c>
      <c r="BL227" s="2" t="s">
        <v>92</v>
      </c>
      <c r="BM227" s="119" t="s">
        <v>234</v>
      </c>
    </row>
    <row r="228" spans="1:65" s="14" customFormat="1" x14ac:dyDescent="0.2">
      <c r="A228" s="10"/>
      <c r="B228" s="11"/>
      <c r="C228" s="10"/>
      <c r="D228" s="121" t="s">
        <v>94</v>
      </c>
      <c r="E228" s="10"/>
      <c r="F228" s="122" t="s">
        <v>233</v>
      </c>
      <c r="G228" s="10"/>
      <c r="H228" s="10"/>
      <c r="I228" s="12"/>
      <c r="J228" s="10"/>
      <c r="K228" s="10"/>
      <c r="L228" s="11"/>
      <c r="M228" s="123"/>
      <c r="N228" s="124"/>
      <c r="O228" s="116"/>
      <c r="P228" s="116"/>
      <c r="Q228" s="116"/>
      <c r="R228" s="116"/>
      <c r="S228" s="116"/>
      <c r="T228" s="125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" t="s">
        <v>94</v>
      </c>
      <c r="AU228" s="2" t="s">
        <v>2</v>
      </c>
    </row>
    <row r="229" spans="1:65" s="134" customFormat="1" ht="22.5" x14ac:dyDescent="0.2">
      <c r="B229" s="135"/>
      <c r="D229" s="121" t="s">
        <v>96</v>
      </c>
      <c r="E229" s="136" t="s">
        <v>10</v>
      </c>
      <c r="F229" s="137" t="s">
        <v>235</v>
      </c>
      <c r="H229" s="138">
        <v>2004.702</v>
      </c>
      <c r="I229" s="139"/>
      <c r="L229" s="135"/>
      <c r="M229" s="140"/>
      <c r="N229" s="141"/>
      <c r="O229" s="141"/>
      <c r="P229" s="141"/>
      <c r="Q229" s="141"/>
      <c r="R229" s="141"/>
      <c r="S229" s="141"/>
      <c r="T229" s="142"/>
      <c r="AT229" s="136" t="s">
        <v>96</v>
      </c>
      <c r="AU229" s="136" t="s">
        <v>2</v>
      </c>
      <c r="AV229" s="134" t="s">
        <v>2</v>
      </c>
      <c r="AW229" s="134" t="s">
        <v>98</v>
      </c>
      <c r="AX229" s="134" t="s">
        <v>84</v>
      </c>
      <c r="AY229" s="136" t="s">
        <v>85</v>
      </c>
    </row>
    <row r="230" spans="1:65" s="134" customFormat="1" x14ac:dyDescent="0.2">
      <c r="B230" s="135"/>
      <c r="D230" s="121" t="s">
        <v>96</v>
      </c>
      <c r="E230" s="136" t="s">
        <v>10</v>
      </c>
      <c r="F230" s="137" t="s">
        <v>236</v>
      </c>
      <c r="H230" s="138">
        <v>3.6720000000000002</v>
      </c>
      <c r="I230" s="139"/>
      <c r="L230" s="135"/>
      <c r="M230" s="140"/>
      <c r="N230" s="141"/>
      <c r="O230" s="141"/>
      <c r="P230" s="141"/>
      <c r="Q230" s="141"/>
      <c r="R230" s="141"/>
      <c r="S230" s="141"/>
      <c r="T230" s="142"/>
      <c r="AT230" s="136" t="s">
        <v>96</v>
      </c>
      <c r="AU230" s="136" t="s">
        <v>2</v>
      </c>
      <c r="AV230" s="134" t="s">
        <v>2</v>
      </c>
      <c r="AW230" s="134" t="s">
        <v>98</v>
      </c>
      <c r="AX230" s="134" t="s">
        <v>84</v>
      </c>
      <c r="AY230" s="136" t="s">
        <v>85</v>
      </c>
    </row>
    <row r="231" spans="1:65" s="134" customFormat="1" x14ac:dyDescent="0.2">
      <c r="B231" s="135"/>
      <c r="D231" s="121" t="s">
        <v>96</v>
      </c>
      <c r="E231" s="136" t="s">
        <v>10</v>
      </c>
      <c r="F231" s="137" t="s">
        <v>237</v>
      </c>
      <c r="H231" s="138">
        <v>92.983999999999995</v>
      </c>
      <c r="I231" s="139"/>
      <c r="L231" s="135"/>
      <c r="M231" s="140"/>
      <c r="N231" s="141"/>
      <c r="O231" s="141"/>
      <c r="P231" s="141"/>
      <c r="Q231" s="141"/>
      <c r="R231" s="141"/>
      <c r="S231" s="141"/>
      <c r="T231" s="142"/>
      <c r="AT231" s="136" t="s">
        <v>96</v>
      </c>
      <c r="AU231" s="136" t="s">
        <v>2</v>
      </c>
      <c r="AV231" s="134" t="s">
        <v>2</v>
      </c>
      <c r="AW231" s="134" t="s">
        <v>98</v>
      </c>
      <c r="AX231" s="134" t="s">
        <v>84</v>
      </c>
      <c r="AY231" s="136" t="s">
        <v>85</v>
      </c>
    </row>
    <row r="232" spans="1:65" s="126" customFormat="1" x14ac:dyDescent="0.2">
      <c r="B232" s="127"/>
      <c r="D232" s="121" t="s">
        <v>96</v>
      </c>
      <c r="E232" s="128" t="s">
        <v>10</v>
      </c>
      <c r="F232" s="129" t="s">
        <v>228</v>
      </c>
      <c r="H232" s="128" t="s">
        <v>10</v>
      </c>
      <c r="I232" s="130"/>
      <c r="L232" s="127"/>
      <c r="M232" s="131"/>
      <c r="N232" s="132"/>
      <c r="O232" s="132"/>
      <c r="P232" s="132"/>
      <c r="Q232" s="132"/>
      <c r="R232" s="132"/>
      <c r="S232" s="132"/>
      <c r="T232" s="133"/>
      <c r="AT232" s="128" t="s">
        <v>96</v>
      </c>
      <c r="AU232" s="128" t="s">
        <v>2</v>
      </c>
      <c r="AV232" s="126" t="s">
        <v>83</v>
      </c>
      <c r="AW232" s="126" t="s">
        <v>98</v>
      </c>
      <c r="AX232" s="126" t="s">
        <v>84</v>
      </c>
      <c r="AY232" s="128" t="s">
        <v>85</v>
      </c>
    </row>
    <row r="233" spans="1:65" s="134" customFormat="1" ht="22.5" x14ac:dyDescent="0.2">
      <c r="B233" s="135"/>
      <c r="D233" s="121" t="s">
        <v>96</v>
      </c>
      <c r="E233" s="136" t="s">
        <v>10</v>
      </c>
      <c r="F233" s="137" t="s">
        <v>238</v>
      </c>
      <c r="H233" s="138">
        <v>13.680999999999999</v>
      </c>
      <c r="I233" s="139"/>
      <c r="L233" s="135"/>
      <c r="M233" s="140"/>
      <c r="N233" s="141"/>
      <c r="O233" s="141"/>
      <c r="P233" s="141"/>
      <c r="Q233" s="141"/>
      <c r="R233" s="141"/>
      <c r="S233" s="141"/>
      <c r="T233" s="142"/>
      <c r="AT233" s="136" t="s">
        <v>96</v>
      </c>
      <c r="AU233" s="136" t="s">
        <v>2</v>
      </c>
      <c r="AV233" s="134" t="s">
        <v>2</v>
      </c>
      <c r="AW233" s="134" t="s">
        <v>98</v>
      </c>
      <c r="AX233" s="134" t="s">
        <v>84</v>
      </c>
      <c r="AY233" s="136" t="s">
        <v>85</v>
      </c>
    </row>
    <row r="234" spans="1:65" s="134" customFormat="1" x14ac:dyDescent="0.2">
      <c r="B234" s="135"/>
      <c r="D234" s="121" t="s">
        <v>96</v>
      </c>
      <c r="E234" s="136" t="s">
        <v>10</v>
      </c>
      <c r="F234" s="137" t="s">
        <v>239</v>
      </c>
      <c r="H234" s="138">
        <v>1.663</v>
      </c>
      <c r="I234" s="139"/>
      <c r="L234" s="135"/>
      <c r="M234" s="140"/>
      <c r="N234" s="141"/>
      <c r="O234" s="141"/>
      <c r="P234" s="141"/>
      <c r="Q234" s="141"/>
      <c r="R234" s="141"/>
      <c r="S234" s="141"/>
      <c r="T234" s="142"/>
      <c r="AT234" s="136" t="s">
        <v>96</v>
      </c>
      <c r="AU234" s="136" t="s">
        <v>2</v>
      </c>
      <c r="AV234" s="134" t="s">
        <v>2</v>
      </c>
      <c r="AW234" s="134" t="s">
        <v>98</v>
      </c>
      <c r="AX234" s="134" t="s">
        <v>84</v>
      </c>
      <c r="AY234" s="136" t="s">
        <v>85</v>
      </c>
    </row>
    <row r="235" spans="1:65" s="143" customFormat="1" x14ac:dyDescent="0.2">
      <c r="B235" s="144"/>
      <c r="D235" s="121" t="s">
        <v>96</v>
      </c>
      <c r="E235" s="145" t="s">
        <v>10</v>
      </c>
      <c r="F235" s="146" t="s">
        <v>102</v>
      </c>
      <c r="H235" s="147">
        <v>2116.7020000000002</v>
      </c>
      <c r="I235" s="148"/>
      <c r="L235" s="144"/>
      <c r="M235" s="149"/>
      <c r="N235" s="150"/>
      <c r="O235" s="150"/>
      <c r="P235" s="150"/>
      <c r="Q235" s="150"/>
      <c r="R235" s="150"/>
      <c r="S235" s="150"/>
      <c r="T235" s="151"/>
      <c r="AT235" s="145" t="s">
        <v>96</v>
      </c>
      <c r="AU235" s="145" t="s">
        <v>2</v>
      </c>
      <c r="AV235" s="143" t="s">
        <v>92</v>
      </c>
      <c r="AW235" s="143" t="s">
        <v>98</v>
      </c>
      <c r="AX235" s="143" t="s">
        <v>83</v>
      </c>
      <c r="AY235" s="145" t="s">
        <v>85</v>
      </c>
    </row>
    <row r="236" spans="1:65" s="14" customFormat="1" ht="14.45" customHeight="1" x14ac:dyDescent="0.2">
      <c r="A236" s="10"/>
      <c r="B236" s="106"/>
      <c r="C236" s="107" t="s">
        <v>240</v>
      </c>
      <c r="D236" s="107" t="s">
        <v>87</v>
      </c>
      <c r="E236" s="108" t="s">
        <v>241</v>
      </c>
      <c r="F236" s="109" t="s">
        <v>242</v>
      </c>
      <c r="G236" s="110" t="s">
        <v>144</v>
      </c>
      <c r="H236" s="111">
        <v>103.15600000000001</v>
      </c>
      <c r="I236" s="112"/>
      <c r="J236" s="113">
        <f>ROUND(I236*H236,2)</f>
        <v>0</v>
      </c>
      <c r="K236" s="109" t="s">
        <v>91</v>
      </c>
      <c r="L236" s="11"/>
      <c r="M236" s="114" t="s">
        <v>10</v>
      </c>
      <c r="N236" s="115" t="s">
        <v>27</v>
      </c>
      <c r="O236" s="116"/>
      <c r="P236" s="117">
        <f>O236*H236</f>
        <v>0</v>
      </c>
      <c r="Q236" s="117">
        <v>2.47E-3</v>
      </c>
      <c r="R236" s="117">
        <f>Q236*H236</f>
        <v>0.25479531999999999</v>
      </c>
      <c r="S236" s="117">
        <v>0</v>
      </c>
      <c r="T236" s="118">
        <f>S236*H236</f>
        <v>0</v>
      </c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R236" s="119" t="s">
        <v>92</v>
      </c>
      <c r="AT236" s="119" t="s">
        <v>87</v>
      </c>
      <c r="AU236" s="119" t="s">
        <v>2</v>
      </c>
      <c r="AY236" s="2" t="s">
        <v>85</v>
      </c>
      <c r="BE236" s="120">
        <f>IF(N236="základní",J236,0)</f>
        <v>0</v>
      </c>
      <c r="BF236" s="120">
        <f>IF(N236="snížená",J236,0)</f>
        <v>0</v>
      </c>
      <c r="BG236" s="120">
        <f>IF(N236="zákl. přenesená",J236,0)</f>
        <v>0</v>
      </c>
      <c r="BH236" s="120">
        <f>IF(N236="sníž. přenesená",J236,0)</f>
        <v>0</v>
      </c>
      <c r="BI236" s="120">
        <f>IF(N236="nulová",J236,0)</f>
        <v>0</v>
      </c>
      <c r="BJ236" s="2" t="s">
        <v>83</v>
      </c>
      <c r="BK236" s="120">
        <f>ROUND(I236*H236,2)</f>
        <v>0</v>
      </c>
      <c r="BL236" s="2" t="s">
        <v>92</v>
      </c>
      <c r="BM236" s="119" t="s">
        <v>243</v>
      </c>
    </row>
    <row r="237" spans="1:65" s="14" customFormat="1" x14ac:dyDescent="0.2">
      <c r="A237" s="10"/>
      <c r="B237" s="11"/>
      <c r="C237" s="10"/>
      <c r="D237" s="121" t="s">
        <v>94</v>
      </c>
      <c r="E237" s="10"/>
      <c r="F237" s="122" t="s">
        <v>244</v>
      </c>
      <c r="G237" s="10"/>
      <c r="H237" s="10"/>
      <c r="I237" s="12"/>
      <c r="J237" s="10"/>
      <c r="K237" s="10"/>
      <c r="L237" s="11"/>
      <c r="M237" s="123"/>
      <c r="N237" s="124"/>
      <c r="O237" s="116"/>
      <c r="P237" s="116"/>
      <c r="Q237" s="116"/>
      <c r="R237" s="116"/>
      <c r="S237" s="116"/>
      <c r="T237" s="125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T237" s="2" t="s">
        <v>94</v>
      </c>
      <c r="AU237" s="2" t="s">
        <v>2</v>
      </c>
    </row>
    <row r="238" spans="1:65" s="126" customFormat="1" x14ac:dyDescent="0.2">
      <c r="B238" s="127"/>
      <c r="D238" s="121" t="s">
        <v>96</v>
      </c>
      <c r="E238" s="128" t="s">
        <v>10</v>
      </c>
      <c r="F238" s="129" t="s">
        <v>245</v>
      </c>
      <c r="H238" s="128" t="s">
        <v>10</v>
      </c>
      <c r="I238" s="130"/>
      <c r="L238" s="127"/>
      <c r="M238" s="131"/>
      <c r="N238" s="132"/>
      <c r="O238" s="132"/>
      <c r="P238" s="132"/>
      <c r="Q238" s="132"/>
      <c r="R238" s="132"/>
      <c r="S238" s="132"/>
      <c r="T238" s="133"/>
      <c r="AT238" s="128" t="s">
        <v>96</v>
      </c>
      <c r="AU238" s="128" t="s">
        <v>2</v>
      </c>
      <c r="AV238" s="126" t="s">
        <v>83</v>
      </c>
      <c r="AW238" s="126" t="s">
        <v>98</v>
      </c>
      <c r="AX238" s="126" t="s">
        <v>84</v>
      </c>
      <c r="AY238" s="128" t="s">
        <v>85</v>
      </c>
    </row>
    <row r="239" spans="1:65" s="134" customFormat="1" ht="22.5" x14ac:dyDescent="0.2">
      <c r="B239" s="135"/>
      <c r="D239" s="121" t="s">
        <v>96</v>
      </c>
      <c r="E239" s="136" t="s">
        <v>10</v>
      </c>
      <c r="F239" s="137" t="s">
        <v>246</v>
      </c>
      <c r="H239" s="138">
        <v>87.438000000000002</v>
      </c>
      <c r="I239" s="139"/>
      <c r="L239" s="135"/>
      <c r="M239" s="140"/>
      <c r="N239" s="141"/>
      <c r="O239" s="141"/>
      <c r="P239" s="141"/>
      <c r="Q239" s="141"/>
      <c r="R239" s="141"/>
      <c r="S239" s="141"/>
      <c r="T239" s="142"/>
      <c r="AT239" s="136" t="s">
        <v>96</v>
      </c>
      <c r="AU239" s="136" t="s">
        <v>2</v>
      </c>
      <c r="AV239" s="134" t="s">
        <v>2</v>
      </c>
      <c r="AW239" s="134" t="s">
        <v>98</v>
      </c>
      <c r="AX239" s="134" t="s">
        <v>84</v>
      </c>
      <c r="AY239" s="136" t="s">
        <v>85</v>
      </c>
    </row>
    <row r="240" spans="1:65" s="126" customFormat="1" x14ac:dyDescent="0.2">
      <c r="B240" s="127"/>
      <c r="D240" s="121" t="s">
        <v>96</v>
      </c>
      <c r="E240" s="128" t="s">
        <v>10</v>
      </c>
      <c r="F240" s="129" t="s">
        <v>247</v>
      </c>
      <c r="H240" s="128" t="s">
        <v>10</v>
      </c>
      <c r="I240" s="130"/>
      <c r="L240" s="127"/>
      <c r="M240" s="131"/>
      <c r="N240" s="132"/>
      <c r="O240" s="132"/>
      <c r="P240" s="132"/>
      <c r="Q240" s="132"/>
      <c r="R240" s="132"/>
      <c r="S240" s="132"/>
      <c r="T240" s="133"/>
      <c r="AT240" s="128" t="s">
        <v>96</v>
      </c>
      <c r="AU240" s="128" t="s">
        <v>2</v>
      </c>
      <c r="AV240" s="126" t="s">
        <v>83</v>
      </c>
      <c r="AW240" s="126" t="s">
        <v>98</v>
      </c>
      <c r="AX240" s="126" t="s">
        <v>84</v>
      </c>
      <c r="AY240" s="128" t="s">
        <v>85</v>
      </c>
    </row>
    <row r="241" spans="1:65" s="134" customFormat="1" x14ac:dyDescent="0.2">
      <c r="B241" s="135"/>
      <c r="D241" s="121" t="s">
        <v>96</v>
      </c>
      <c r="E241" s="136" t="s">
        <v>10</v>
      </c>
      <c r="F241" s="137" t="s">
        <v>248</v>
      </c>
      <c r="H241" s="138">
        <v>10.228999999999999</v>
      </c>
      <c r="I241" s="139"/>
      <c r="L241" s="135"/>
      <c r="M241" s="140"/>
      <c r="N241" s="141"/>
      <c r="O241" s="141"/>
      <c r="P241" s="141"/>
      <c r="Q241" s="141"/>
      <c r="R241" s="141"/>
      <c r="S241" s="141"/>
      <c r="T241" s="142"/>
      <c r="AT241" s="136" t="s">
        <v>96</v>
      </c>
      <c r="AU241" s="136" t="s">
        <v>2</v>
      </c>
      <c r="AV241" s="134" t="s">
        <v>2</v>
      </c>
      <c r="AW241" s="134" t="s">
        <v>98</v>
      </c>
      <c r="AX241" s="134" t="s">
        <v>84</v>
      </c>
      <c r="AY241" s="136" t="s">
        <v>85</v>
      </c>
    </row>
    <row r="242" spans="1:65" s="126" customFormat="1" x14ac:dyDescent="0.2">
      <c r="B242" s="127"/>
      <c r="D242" s="121" t="s">
        <v>96</v>
      </c>
      <c r="E242" s="128" t="s">
        <v>10</v>
      </c>
      <c r="F242" s="129" t="s">
        <v>249</v>
      </c>
      <c r="H242" s="128" t="s">
        <v>10</v>
      </c>
      <c r="I242" s="130"/>
      <c r="L242" s="127"/>
      <c r="M242" s="131"/>
      <c r="N242" s="132"/>
      <c r="O242" s="132"/>
      <c r="P242" s="132"/>
      <c r="Q242" s="132"/>
      <c r="R242" s="132"/>
      <c r="S242" s="132"/>
      <c r="T242" s="133"/>
      <c r="AT242" s="128" t="s">
        <v>96</v>
      </c>
      <c r="AU242" s="128" t="s">
        <v>2</v>
      </c>
      <c r="AV242" s="126" t="s">
        <v>83</v>
      </c>
      <c r="AW242" s="126" t="s">
        <v>98</v>
      </c>
      <c r="AX242" s="126" t="s">
        <v>84</v>
      </c>
      <c r="AY242" s="128" t="s">
        <v>85</v>
      </c>
    </row>
    <row r="243" spans="1:65" s="134" customFormat="1" x14ac:dyDescent="0.2">
      <c r="B243" s="135"/>
      <c r="D243" s="121" t="s">
        <v>96</v>
      </c>
      <c r="E243" s="136" t="s">
        <v>10</v>
      </c>
      <c r="F243" s="137" t="s">
        <v>250</v>
      </c>
      <c r="H243" s="138">
        <v>3.8260000000000001</v>
      </c>
      <c r="I243" s="139"/>
      <c r="L243" s="135"/>
      <c r="M243" s="140"/>
      <c r="N243" s="141"/>
      <c r="O243" s="141"/>
      <c r="P243" s="141"/>
      <c r="Q243" s="141"/>
      <c r="R243" s="141"/>
      <c r="S243" s="141"/>
      <c r="T243" s="142"/>
      <c r="AT243" s="136" t="s">
        <v>96</v>
      </c>
      <c r="AU243" s="136" t="s">
        <v>2</v>
      </c>
      <c r="AV243" s="134" t="s">
        <v>2</v>
      </c>
      <c r="AW243" s="134" t="s">
        <v>98</v>
      </c>
      <c r="AX243" s="134" t="s">
        <v>84</v>
      </c>
      <c r="AY243" s="136" t="s">
        <v>85</v>
      </c>
    </row>
    <row r="244" spans="1:65" s="134" customFormat="1" x14ac:dyDescent="0.2">
      <c r="B244" s="135"/>
      <c r="D244" s="121" t="s">
        <v>96</v>
      </c>
      <c r="E244" s="136" t="s">
        <v>10</v>
      </c>
      <c r="F244" s="137" t="s">
        <v>239</v>
      </c>
      <c r="H244" s="138">
        <v>1.663</v>
      </c>
      <c r="I244" s="139"/>
      <c r="L244" s="135"/>
      <c r="M244" s="140"/>
      <c r="N244" s="141"/>
      <c r="O244" s="141"/>
      <c r="P244" s="141"/>
      <c r="Q244" s="141"/>
      <c r="R244" s="141"/>
      <c r="S244" s="141"/>
      <c r="T244" s="142"/>
      <c r="AT244" s="136" t="s">
        <v>96</v>
      </c>
      <c r="AU244" s="136" t="s">
        <v>2</v>
      </c>
      <c r="AV244" s="134" t="s">
        <v>2</v>
      </c>
      <c r="AW244" s="134" t="s">
        <v>98</v>
      </c>
      <c r="AX244" s="134" t="s">
        <v>84</v>
      </c>
      <c r="AY244" s="136" t="s">
        <v>85</v>
      </c>
    </row>
    <row r="245" spans="1:65" s="143" customFormat="1" x14ac:dyDescent="0.2">
      <c r="B245" s="144"/>
      <c r="D245" s="121" t="s">
        <v>96</v>
      </c>
      <c r="E245" s="145" t="s">
        <v>10</v>
      </c>
      <c r="F245" s="146" t="s">
        <v>102</v>
      </c>
      <c r="H245" s="147">
        <v>103.15600000000001</v>
      </c>
      <c r="I245" s="148"/>
      <c r="L245" s="144"/>
      <c r="M245" s="149"/>
      <c r="N245" s="150"/>
      <c r="O245" s="150"/>
      <c r="P245" s="150"/>
      <c r="Q245" s="150"/>
      <c r="R245" s="150"/>
      <c r="S245" s="150"/>
      <c r="T245" s="151"/>
      <c r="AT245" s="145" t="s">
        <v>96</v>
      </c>
      <c r="AU245" s="145" t="s">
        <v>2</v>
      </c>
      <c r="AV245" s="143" t="s">
        <v>92</v>
      </c>
      <c r="AW245" s="143" t="s">
        <v>98</v>
      </c>
      <c r="AX245" s="143" t="s">
        <v>83</v>
      </c>
      <c r="AY245" s="145" t="s">
        <v>85</v>
      </c>
    </row>
    <row r="246" spans="1:65" s="14" customFormat="1" ht="14.45" customHeight="1" x14ac:dyDescent="0.2">
      <c r="A246" s="10"/>
      <c r="B246" s="106"/>
      <c r="C246" s="107" t="s">
        <v>251</v>
      </c>
      <c r="D246" s="107" t="s">
        <v>87</v>
      </c>
      <c r="E246" s="108" t="s">
        <v>252</v>
      </c>
      <c r="F246" s="109" t="s">
        <v>253</v>
      </c>
      <c r="G246" s="110" t="s">
        <v>144</v>
      </c>
      <c r="H246" s="111">
        <v>103.15600000000001</v>
      </c>
      <c r="I246" s="112"/>
      <c r="J246" s="113">
        <f>ROUND(I246*H246,2)</f>
        <v>0</v>
      </c>
      <c r="K246" s="109" t="s">
        <v>91</v>
      </c>
      <c r="L246" s="11"/>
      <c r="M246" s="114" t="s">
        <v>10</v>
      </c>
      <c r="N246" s="115" t="s">
        <v>27</v>
      </c>
      <c r="O246" s="116"/>
      <c r="P246" s="117">
        <f>O246*H246</f>
        <v>0</v>
      </c>
      <c r="Q246" s="117">
        <v>0</v>
      </c>
      <c r="R246" s="117">
        <f>Q246*H246</f>
        <v>0</v>
      </c>
      <c r="S246" s="117">
        <v>0</v>
      </c>
      <c r="T246" s="118">
        <f>S246*H246</f>
        <v>0</v>
      </c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R246" s="119" t="s">
        <v>92</v>
      </c>
      <c r="AT246" s="119" t="s">
        <v>87</v>
      </c>
      <c r="AU246" s="119" t="s">
        <v>2</v>
      </c>
      <c r="AY246" s="2" t="s">
        <v>85</v>
      </c>
      <c r="BE246" s="120">
        <f>IF(N246="základní",J246,0)</f>
        <v>0</v>
      </c>
      <c r="BF246" s="120">
        <f>IF(N246="snížená",J246,0)</f>
        <v>0</v>
      </c>
      <c r="BG246" s="120">
        <f>IF(N246="zákl. přenesená",J246,0)</f>
        <v>0</v>
      </c>
      <c r="BH246" s="120">
        <f>IF(N246="sníž. přenesená",J246,0)</f>
        <v>0</v>
      </c>
      <c r="BI246" s="120">
        <f>IF(N246="nulová",J246,0)</f>
        <v>0</v>
      </c>
      <c r="BJ246" s="2" t="s">
        <v>83</v>
      </c>
      <c r="BK246" s="120">
        <f>ROUND(I246*H246,2)</f>
        <v>0</v>
      </c>
      <c r="BL246" s="2" t="s">
        <v>92</v>
      </c>
      <c r="BM246" s="119" t="s">
        <v>254</v>
      </c>
    </row>
    <row r="247" spans="1:65" s="14" customFormat="1" x14ac:dyDescent="0.2">
      <c r="A247" s="10"/>
      <c r="B247" s="11"/>
      <c r="C247" s="10"/>
      <c r="D247" s="121" t="s">
        <v>94</v>
      </c>
      <c r="E247" s="10"/>
      <c r="F247" s="122" t="s">
        <v>255</v>
      </c>
      <c r="G247" s="10"/>
      <c r="H247" s="10"/>
      <c r="I247" s="12"/>
      <c r="J247" s="10"/>
      <c r="K247" s="10"/>
      <c r="L247" s="11"/>
      <c r="M247" s="123"/>
      <c r="N247" s="124"/>
      <c r="O247" s="116"/>
      <c r="P247" s="116"/>
      <c r="Q247" s="116"/>
      <c r="R247" s="116"/>
      <c r="S247" s="116"/>
      <c r="T247" s="125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T247" s="2" t="s">
        <v>94</v>
      </c>
      <c r="AU247" s="2" t="s">
        <v>2</v>
      </c>
    </row>
    <row r="248" spans="1:65" s="14" customFormat="1" ht="21.6" customHeight="1" x14ac:dyDescent="0.2">
      <c r="A248" s="10"/>
      <c r="B248" s="106"/>
      <c r="C248" s="107" t="s">
        <v>256</v>
      </c>
      <c r="D248" s="107" t="s">
        <v>87</v>
      </c>
      <c r="E248" s="108" t="s">
        <v>257</v>
      </c>
      <c r="F248" s="109" t="s">
        <v>258</v>
      </c>
      <c r="G248" s="110" t="s">
        <v>152</v>
      </c>
      <c r="H248" s="111">
        <v>12</v>
      </c>
      <c r="I248" s="112"/>
      <c r="J248" s="113">
        <f>ROUND(I248*H248,2)</f>
        <v>0</v>
      </c>
      <c r="K248" s="109" t="s">
        <v>91</v>
      </c>
      <c r="L248" s="11"/>
      <c r="M248" s="114" t="s">
        <v>10</v>
      </c>
      <c r="N248" s="115" t="s">
        <v>27</v>
      </c>
      <c r="O248" s="116"/>
      <c r="P248" s="117">
        <f>O248*H248</f>
        <v>0</v>
      </c>
      <c r="Q248" s="117">
        <v>4.9800000000000001E-3</v>
      </c>
      <c r="R248" s="117">
        <f>Q248*H248</f>
        <v>5.9760000000000001E-2</v>
      </c>
      <c r="S248" s="117">
        <v>0</v>
      </c>
      <c r="T248" s="118">
        <f>S248*H248</f>
        <v>0</v>
      </c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R248" s="119" t="s">
        <v>92</v>
      </c>
      <c r="AT248" s="119" t="s">
        <v>87</v>
      </c>
      <c r="AU248" s="119" t="s">
        <v>2</v>
      </c>
      <c r="AY248" s="2" t="s">
        <v>85</v>
      </c>
      <c r="BE248" s="120">
        <f>IF(N248="základní",J248,0)</f>
        <v>0</v>
      </c>
      <c r="BF248" s="120">
        <f>IF(N248="snížená",J248,0)</f>
        <v>0</v>
      </c>
      <c r="BG248" s="120">
        <f>IF(N248="zákl. přenesená",J248,0)</f>
        <v>0</v>
      </c>
      <c r="BH248" s="120">
        <f>IF(N248="sníž. přenesená",J248,0)</f>
        <v>0</v>
      </c>
      <c r="BI248" s="120">
        <f>IF(N248="nulová",J248,0)</f>
        <v>0</v>
      </c>
      <c r="BJ248" s="2" t="s">
        <v>83</v>
      </c>
      <c r="BK248" s="120">
        <f>ROUND(I248*H248,2)</f>
        <v>0</v>
      </c>
      <c r="BL248" s="2" t="s">
        <v>92</v>
      </c>
      <c r="BM248" s="119" t="s">
        <v>259</v>
      </c>
    </row>
    <row r="249" spans="1:65" s="14" customFormat="1" ht="39" x14ac:dyDescent="0.2">
      <c r="A249" s="10"/>
      <c r="B249" s="11"/>
      <c r="C249" s="10"/>
      <c r="D249" s="121" t="s">
        <v>94</v>
      </c>
      <c r="E249" s="10"/>
      <c r="F249" s="122" t="s">
        <v>260</v>
      </c>
      <c r="G249" s="10"/>
      <c r="H249" s="10"/>
      <c r="I249" s="12"/>
      <c r="J249" s="10"/>
      <c r="K249" s="10"/>
      <c r="L249" s="11"/>
      <c r="M249" s="123"/>
      <c r="N249" s="124"/>
      <c r="O249" s="116"/>
      <c r="P249" s="116"/>
      <c r="Q249" s="116"/>
      <c r="R249" s="116"/>
      <c r="S249" s="116"/>
      <c r="T249" s="125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T249" s="2" t="s">
        <v>94</v>
      </c>
      <c r="AU249" s="2" t="s">
        <v>2</v>
      </c>
    </row>
    <row r="250" spans="1:65" s="134" customFormat="1" x14ac:dyDescent="0.2">
      <c r="B250" s="135"/>
      <c r="D250" s="121" t="s">
        <v>96</v>
      </c>
      <c r="E250" s="136" t="s">
        <v>10</v>
      </c>
      <c r="F250" s="137" t="s">
        <v>261</v>
      </c>
      <c r="H250" s="138">
        <v>12</v>
      </c>
      <c r="I250" s="139"/>
      <c r="L250" s="135"/>
      <c r="M250" s="140"/>
      <c r="N250" s="141"/>
      <c r="O250" s="141"/>
      <c r="P250" s="141"/>
      <c r="Q250" s="141"/>
      <c r="R250" s="141"/>
      <c r="S250" s="141"/>
      <c r="T250" s="142"/>
      <c r="AT250" s="136" t="s">
        <v>96</v>
      </c>
      <c r="AU250" s="136" t="s">
        <v>2</v>
      </c>
      <c r="AV250" s="134" t="s">
        <v>2</v>
      </c>
      <c r="AW250" s="134" t="s">
        <v>98</v>
      </c>
      <c r="AX250" s="134" t="s">
        <v>83</v>
      </c>
      <c r="AY250" s="136" t="s">
        <v>85</v>
      </c>
    </row>
    <row r="251" spans="1:65" s="14" customFormat="1" ht="21.6" customHeight="1" x14ac:dyDescent="0.2">
      <c r="A251" s="10"/>
      <c r="B251" s="106"/>
      <c r="C251" s="107" t="s">
        <v>262</v>
      </c>
      <c r="D251" s="107" t="s">
        <v>87</v>
      </c>
      <c r="E251" s="108" t="s">
        <v>263</v>
      </c>
      <c r="F251" s="109" t="s">
        <v>264</v>
      </c>
      <c r="G251" s="110" t="s">
        <v>152</v>
      </c>
      <c r="H251" s="111">
        <v>6</v>
      </c>
      <c r="I251" s="112"/>
      <c r="J251" s="113">
        <f>ROUND(I251*H251,2)</f>
        <v>0</v>
      </c>
      <c r="K251" s="109" t="s">
        <v>91</v>
      </c>
      <c r="L251" s="11"/>
      <c r="M251" s="114" t="s">
        <v>10</v>
      </c>
      <c r="N251" s="115" t="s">
        <v>27</v>
      </c>
      <c r="O251" s="116"/>
      <c r="P251" s="117">
        <f>O251*H251</f>
        <v>0</v>
      </c>
      <c r="Q251" s="117">
        <v>1.8270000000000002E-2</v>
      </c>
      <c r="R251" s="117">
        <f>Q251*H251</f>
        <v>0.10962000000000001</v>
      </c>
      <c r="S251" s="117">
        <v>0</v>
      </c>
      <c r="T251" s="118">
        <f>S251*H251</f>
        <v>0</v>
      </c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R251" s="119" t="s">
        <v>92</v>
      </c>
      <c r="AT251" s="119" t="s">
        <v>87</v>
      </c>
      <c r="AU251" s="119" t="s">
        <v>2</v>
      </c>
      <c r="AY251" s="2" t="s">
        <v>85</v>
      </c>
      <c r="BE251" s="120">
        <f>IF(N251="základní",J251,0)</f>
        <v>0</v>
      </c>
      <c r="BF251" s="120">
        <f>IF(N251="snížená",J251,0)</f>
        <v>0</v>
      </c>
      <c r="BG251" s="120">
        <f>IF(N251="zákl. přenesená",J251,0)</f>
        <v>0</v>
      </c>
      <c r="BH251" s="120">
        <f>IF(N251="sníž. přenesená",J251,0)</f>
        <v>0</v>
      </c>
      <c r="BI251" s="120">
        <f>IF(N251="nulová",J251,0)</f>
        <v>0</v>
      </c>
      <c r="BJ251" s="2" t="s">
        <v>83</v>
      </c>
      <c r="BK251" s="120">
        <f>ROUND(I251*H251,2)</f>
        <v>0</v>
      </c>
      <c r="BL251" s="2" t="s">
        <v>92</v>
      </c>
      <c r="BM251" s="119" t="s">
        <v>265</v>
      </c>
    </row>
    <row r="252" spans="1:65" s="14" customFormat="1" ht="39" x14ac:dyDescent="0.2">
      <c r="A252" s="10"/>
      <c r="B252" s="11"/>
      <c r="C252" s="10"/>
      <c r="D252" s="121" t="s">
        <v>94</v>
      </c>
      <c r="E252" s="10"/>
      <c r="F252" s="122" t="s">
        <v>266</v>
      </c>
      <c r="G252" s="10"/>
      <c r="H252" s="10"/>
      <c r="I252" s="12"/>
      <c r="J252" s="10"/>
      <c r="K252" s="10"/>
      <c r="L252" s="11"/>
      <c r="M252" s="123"/>
      <c r="N252" s="124"/>
      <c r="O252" s="116"/>
      <c r="P252" s="116"/>
      <c r="Q252" s="116"/>
      <c r="R252" s="116"/>
      <c r="S252" s="116"/>
      <c r="T252" s="125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T252" s="2" t="s">
        <v>94</v>
      </c>
      <c r="AU252" s="2" t="s">
        <v>2</v>
      </c>
    </row>
    <row r="253" spans="1:65" s="134" customFormat="1" x14ac:dyDescent="0.2">
      <c r="B253" s="135"/>
      <c r="D253" s="121" t="s">
        <v>96</v>
      </c>
      <c r="E253" s="136" t="s">
        <v>10</v>
      </c>
      <c r="F253" s="137" t="s">
        <v>267</v>
      </c>
      <c r="H253" s="138">
        <v>5</v>
      </c>
      <c r="I253" s="139"/>
      <c r="L253" s="135"/>
      <c r="M253" s="140"/>
      <c r="N253" s="141"/>
      <c r="O253" s="141"/>
      <c r="P253" s="141"/>
      <c r="Q253" s="141"/>
      <c r="R253" s="141"/>
      <c r="S253" s="141"/>
      <c r="T253" s="142"/>
      <c r="AT253" s="136" t="s">
        <v>96</v>
      </c>
      <c r="AU253" s="136" t="s">
        <v>2</v>
      </c>
      <c r="AV253" s="134" t="s">
        <v>2</v>
      </c>
      <c r="AW253" s="134" t="s">
        <v>98</v>
      </c>
      <c r="AX253" s="134" t="s">
        <v>84</v>
      </c>
      <c r="AY253" s="136" t="s">
        <v>85</v>
      </c>
    </row>
    <row r="254" spans="1:65" s="134" customFormat="1" x14ac:dyDescent="0.2">
      <c r="B254" s="135"/>
      <c r="D254" s="121" t="s">
        <v>96</v>
      </c>
      <c r="E254" s="136" t="s">
        <v>10</v>
      </c>
      <c r="F254" s="137" t="s">
        <v>268</v>
      </c>
      <c r="H254" s="138">
        <v>1</v>
      </c>
      <c r="I254" s="139"/>
      <c r="L254" s="135"/>
      <c r="M254" s="140"/>
      <c r="N254" s="141"/>
      <c r="O254" s="141"/>
      <c r="P254" s="141"/>
      <c r="Q254" s="141"/>
      <c r="R254" s="141"/>
      <c r="S254" s="141"/>
      <c r="T254" s="142"/>
      <c r="AT254" s="136" t="s">
        <v>96</v>
      </c>
      <c r="AU254" s="136" t="s">
        <v>2</v>
      </c>
      <c r="AV254" s="134" t="s">
        <v>2</v>
      </c>
      <c r="AW254" s="134" t="s">
        <v>98</v>
      </c>
      <c r="AX254" s="134" t="s">
        <v>84</v>
      </c>
      <c r="AY254" s="136" t="s">
        <v>85</v>
      </c>
    </row>
    <row r="255" spans="1:65" s="143" customFormat="1" x14ac:dyDescent="0.2">
      <c r="B255" s="144"/>
      <c r="D255" s="121" t="s">
        <v>96</v>
      </c>
      <c r="E255" s="145" t="s">
        <v>10</v>
      </c>
      <c r="F255" s="146" t="s">
        <v>102</v>
      </c>
      <c r="H255" s="147">
        <v>6</v>
      </c>
      <c r="I255" s="148"/>
      <c r="L255" s="144"/>
      <c r="M255" s="149"/>
      <c r="N255" s="150"/>
      <c r="O255" s="150"/>
      <c r="P255" s="150"/>
      <c r="Q255" s="150"/>
      <c r="R255" s="150"/>
      <c r="S255" s="150"/>
      <c r="T255" s="151"/>
      <c r="AT255" s="145" t="s">
        <v>96</v>
      </c>
      <c r="AU255" s="145" t="s">
        <v>2</v>
      </c>
      <c r="AV255" s="143" t="s">
        <v>92</v>
      </c>
      <c r="AW255" s="143" t="s">
        <v>98</v>
      </c>
      <c r="AX255" s="143" t="s">
        <v>83</v>
      </c>
      <c r="AY255" s="145" t="s">
        <v>85</v>
      </c>
    </row>
    <row r="256" spans="1:65" s="14" customFormat="1" ht="21.6" customHeight="1" x14ac:dyDescent="0.2">
      <c r="A256" s="10"/>
      <c r="B256" s="106"/>
      <c r="C256" s="107" t="s">
        <v>269</v>
      </c>
      <c r="D256" s="107" t="s">
        <v>87</v>
      </c>
      <c r="E256" s="108" t="s">
        <v>270</v>
      </c>
      <c r="F256" s="109" t="s">
        <v>271</v>
      </c>
      <c r="G256" s="110" t="s">
        <v>117</v>
      </c>
      <c r="H256" s="111">
        <v>117.429</v>
      </c>
      <c r="I256" s="112"/>
      <c r="J256" s="113">
        <f>ROUND(I256*H256,2)</f>
        <v>0</v>
      </c>
      <c r="K256" s="109" t="s">
        <v>91</v>
      </c>
      <c r="L256" s="11"/>
      <c r="M256" s="114" t="s">
        <v>10</v>
      </c>
      <c r="N256" s="115" t="s">
        <v>27</v>
      </c>
      <c r="O256" s="116"/>
      <c r="P256" s="117">
        <f>O256*H256</f>
        <v>0</v>
      </c>
      <c r="Q256" s="117">
        <v>1.0382199999999999</v>
      </c>
      <c r="R256" s="117">
        <f>Q256*H256</f>
        <v>121.91713637999999</v>
      </c>
      <c r="S256" s="117">
        <v>0</v>
      </c>
      <c r="T256" s="118">
        <f>S256*H256</f>
        <v>0</v>
      </c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R256" s="119" t="s">
        <v>92</v>
      </c>
      <c r="AT256" s="119" t="s">
        <v>87</v>
      </c>
      <c r="AU256" s="119" t="s">
        <v>2</v>
      </c>
      <c r="AY256" s="2" t="s">
        <v>85</v>
      </c>
      <c r="BE256" s="120">
        <f>IF(N256="základní",J256,0)</f>
        <v>0</v>
      </c>
      <c r="BF256" s="120">
        <f>IF(N256="snížená",J256,0)</f>
        <v>0</v>
      </c>
      <c r="BG256" s="120">
        <f>IF(N256="zákl. přenesená",J256,0)</f>
        <v>0</v>
      </c>
      <c r="BH256" s="120">
        <f>IF(N256="sníž. přenesená",J256,0)</f>
        <v>0</v>
      </c>
      <c r="BI256" s="120">
        <f>IF(N256="nulová",J256,0)</f>
        <v>0</v>
      </c>
      <c r="BJ256" s="2" t="s">
        <v>83</v>
      </c>
      <c r="BK256" s="120">
        <f>ROUND(I256*H256,2)</f>
        <v>0</v>
      </c>
      <c r="BL256" s="2" t="s">
        <v>92</v>
      </c>
      <c r="BM256" s="119" t="s">
        <v>272</v>
      </c>
    </row>
    <row r="257" spans="1:65" s="14" customFormat="1" ht="19.5" x14ac:dyDescent="0.2">
      <c r="A257" s="10"/>
      <c r="B257" s="11"/>
      <c r="C257" s="10"/>
      <c r="D257" s="121" t="s">
        <v>94</v>
      </c>
      <c r="E257" s="10"/>
      <c r="F257" s="122" t="s">
        <v>273</v>
      </c>
      <c r="G257" s="10"/>
      <c r="H257" s="10"/>
      <c r="I257" s="12"/>
      <c r="J257" s="10"/>
      <c r="K257" s="10"/>
      <c r="L257" s="11"/>
      <c r="M257" s="123"/>
      <c r="N257" s="124"/>
      <c r="O257" s="116"/>
      <c r="P257" s="116"/>
      <c r="Q257" s="116"/>
      <c r="R257" s="116"/>
      <c r="S257" s="116"/>
      <c r="T257" s="125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T257" s="2" t="s">
        <v>94</v>
      </c>
      <c r="AU257" s="2" t="s">
        <v>2</v>
      </c>
    </row>
    <row r="258" spans="1:65" s="134" customFormat="1" x14ac:dyDescent="0.2">
      <c r="B258" s="135"/>
      <c r="D258" s="121" t="s">
        <v>96</v>
      </c>
      <c r="E258" s="136" t="s">
        <v>10</v>
      </c>
      <c r="F258" s="137" t="s">
        <v>274</v>
      </c>
      <c r="H258" s="138">
        <v>117.429</v>
      </c>
      <c r="I258" s="139"/>
      <c r="L258" s="135"/>
      <c r="M258" s="140"/>
      <c r="N258" s="141"/>
      <c r="O258" s="141"/>
      <c r="P258" s="141"/>
      <c r="Q258" s="141"/>
      <c r="R258" s="141"/>
      <c r="S258" s="141"/>
      <c r="T258" s="142"/>
      <c r="AT258" s="136" t="s">
        <v>96</v>
      </c>
      <c r="AU258" s="136" t="s">
        <v>2</v>
      </c>
      <c r="AV258" s="134" t="s">
        <v>2</v>
      </c>
      <c r="AW258" s="134" t="s">
        <v>98</v>
      </c>
      <c r="AX258" s="134" t="s">
        <v>83</v>
      </c>
      <c r="AY258" s="136" t="s">
        <v>85</v>
      </c>
    </row>
    <row r="259" spans="1:65" s="92" customFormat="1" ht="22.9" customHeight="1" x14ac:dyDescent="0.2">
      <c r="B259" s="93"/>
      <c r="D259" s="94" t="s">
        <v>81</v>
      </c>
      <c r="E259" s="104" t="s">
        <v>275</v>
      </c>
      <c r="F259" s="104" t="s">
        <v>276</v>
      </c>
      <c r="I259" s="96"/>
      <c r="J259" s="105">
        <f>BK259</f>
        <v>0</v>
      </c>
      <c r="L259" s="93"/>
      <c r="M259" s="98"/>
      <c r="N259" s="99"/>
      <c r="O259" s="99"/>
      <c r="P259" s="100">
        <f>SUM(P260:P303)</f>
        <v>0</v>
      </c>
      <c r="Q259" s="99"/>
      <c r="R259" s="100">
        <f>SUM(R260:R303)</f>
        <v>0</v>
      </c>
      <c r="S259" s="99"/>
      <c r="T259" s="101">
        <f>SUM(T260:T303)</f>
        <v>0</v>
      </c>
      <c r="AR259" s="94" t="s">
        <v>83</v>
      </c>
      <c r="AT259" s="102" t="s">
        <v>81</v>
      </c>
      <c r="AU259" s="102" t="s">
        <v>83</v>
      </c>
      <c r="AY259" s="94" t="s">
        <v>85</v>
      </c>
      <c r="BK259" s="103">
        <f>SUM(BK260:BK303)</f>
        <v>0</v>
      </c>
    </row>
    <row r="260" spans="1:65" s="14" customFormat="1" ht="21.6" customHeight="1" x14ac:dyDescent="0.2">
      <c r="A260" s="10"/>
      <c r="B260" s="106"/>
      <c r="C260" s="107" t="s">
        <v>277</v>
      </c>
      <c r="D260" s="107" t="s">
        <v>87</v>
      </c>
      <c r="E260" s="108" t="s">
        <v>278</v>
      </c>
      <c r="F260" s="109" t="s">
        <v>279</v>
      </c>
      <c r="G260" s="110" t="s">
        <v>152</v>
      </c>
      <c r="H260" s="111">
        <v>90</v>
      </c>
      <c r="I260" s="112"/>
      <c r="J260" s="113">
        <f>ROUND(I260*H260,2)</f>
        <v>0</v>
      </c>
      <c r="K260" s="109" t="s">
        <v>10</v>
      </c>
      <c r="L260" s="11"/>
      <c r="M260" s="114" t="s">
        <v>10</v>
      </c>
      <c r="N260" s="115" t="s">
        <v>27</v>
      </c>
      <c r="O260" s="116"/>
      <c r="P260" s="117">
        <f>O260*H260</f>
        <v>0</v>
      </c>
      <c r="Q260" s="117">
        <v>0</v>
      </c>
      <c r="R260" s="117">
        <f>Q260*H260</f>
        <v>0</v>
      </c>
      <c r="S260" s="117">
        <v>0</v>
      </c>
      <c r="T260" s="118">
        <f>S260*H260</f>
        <v>0</v>
      </c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R260" s="119" t="s">
        <v>92</v>
      </c>
      <c r="AT260" s="119" t="s">
        <v>87</v>
      </c>
      <c r="AU260" s="119" t="s">
        <v>2</v>
      </c>
      <c r="AY260" s="2" t="s">
        <v>85</v>
      </c>
      <c r="BE260" s="120">
        <f>IF(N260="základní",J260,0)</f>
        <v>0</v>
      </c>
      <c r="BF260" s="120">
        <f>IF(N260="snížená",J260,0)</f>
        <v>0</v>
      </c>
      <c r="BG260" s="120">
        <f>IF(N260="zákl. přenesená",J260,0)</f>
        <v>0</v>
      </c>
      <c r="BH260" s="120">
        <f>IF(N260="sníž. přenesená",J260,0)</f>
        <v>0</v>
      </c>
      <c r="BI260" s="120">
        <f>IF(N260="nulová",J260,0)</f>
        <v>0</v>
      </c>
      <c r="BJ260" s="2" t="s">
        <v>83</v>
      </c>
      <c r="BK260" s="120">
        <f>ROUND(I260*H260,2)</f>
        <v>0</v>
      </c>
      <c r="BL260" s="2" t="s">
        <v>92</v>
      </c>
      <c r="BM260" s="119" t="s">
        <v>280</v>
      </c>
    </row>
    <row r="261" spans="1:65" s="14" customFormat="1" ht="19.5" x14ac:dyDescent="0.2">
      <c r="A261" s="10"/>
      <c r="B261" s="11"/>
      <c r="C261" s="10"/>
      <c r="D261" s="121" t="s">
        <v>94</v>
      </c>
      <c r="E261" s="10"/>
      <c r="F261" s="122" t="s">
        <v>279</v>
      </c>
      <c r="G261" s="10"/>
      <c r="H261" s="10"/>
      <c r="I261" s="12"/>
      <c r="J261" s="10"/>
      <c r="K261" s="10"/>
      <c r="L261" s="11"/>
      <c r="M261" s="123"/>
      <c r="N261" s="124"/>
      <c r="O261" s="116"/>
      <c r="P261" s="116"/>
      <c r="Q261" s="116"/>
      <c r="R261" s="116"/>
      <c r="S261" s="116"/>
      <c r="T261" s="125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T261" s="2" t="s">
        <v>94</v>
      </c>
      <c r="AU261" s="2" t="s">
        <v>2</v>
      </c>
    </row>
    <row r="262" spans="1:65" s="14" customFormat="1" ht="21.6" customHeight="1" x14ac:dyDescent="0.2">
      <c r="A262" s="10"/>
      <c r="B262" s="106"/>
      <c r="C262" s="107" t="s">
        <v>281</v>
      </c>
      <c r="D262" s="107" t="s">
        <v>87</v>
      </c>
      <c r="E262" s="108" t="s">
        <v>282</v>
      </c>
      <c r="F262" s="109" t="s">
        <v>283</v>
      </c>
      <c r="G262" s="110" t="s">
        <v>152</v>
      </c>
      <c r="H262" s="111">
        <v>90</v>
      </c>
      <c r="I262" s="112"/>
      <c r="J262" s="113">
        <f>ROUND(I262*H262,2)</f>
        <v>0</v>
      </c>
      <c r="K262" s="109" t="s">
        <v>10</v>
      </c>
      <c r="L262" s="11"/>
      <c r="M262" s="114" t="s">
        <v>10</v>
      </c>
      <c r="N262" s="115" t="s">
        <v>27</v>
      </c>
      <c r="O262" s="116"/>
      <c r="P262" s="117">
        <f>O262*H262</f>
        <v>0</v>
      </c>
      <c r="Q262" s="117">
        <v>0</v>
      </c>
      <c r="R262" s="117">
        <f>Q262*H262</f>
        <v>0</v>
      </c>
      <c r="S262" s="117">
        <v>0</v>
      </c>
      <c r="T262" s="118">
        <f>S262*H262</f>
        <v>0</v>
      </c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R262" s="119" t="s">
        <v>92</v>
      </c>
      <c r="AT262" s="119" t="s">
        <v>87</v>
      </c>
      <c r="AU262" s="119" t="s">
        <v>2</v>
      </c>
      <c r="AY262" s="2" t="s">
        <v>85</v>
      </c>
      <c r="BE262" s="120">
        <f>IF(N262="základní",J262,0)</f>
        <v>0</v>
      </c>
      <c r="BF262" s="120">
        <f>IF(N262="snížená",J262,0)</f>
        <v>0</v>
      </c>
      <c r="BG262" s="120">
        <f>IF(N262="zákl. přenesená",J262,0)</f>
        <v>0</v>
      </c>
      <c r="BH262" s="120">
        <f>IF(N262="sníž. přenesená",J262,0)</f>
        <v>0</v>
      </c>
      <c r="BI262" s="120">
        <f>IF(N262="nulová",J262,0)</f>
        <v>0</v>
      </c>
      <c r="BJ262" s="2" t="s">
        <v>83</v>
      </c>
      <c r="BK262" s="120">
        <f>ROUND(I262*H262,2)</f>
        <v>0</v>
      </c>
      <c r="BL262" s="2" t="s">
        <v>92</v>
      </c>
      <c r="BM262" s="119" t="s">
        <v>284</v>
      </c>
    </row>
    <row r="263" spans="1:65" s="14" customFormat="1" ht="19.5" x14ac:dyDescent="0.2">
      <c r="A263" s="10"/>
      <c r="B263" s="11"/>
      <c r="C263" s="10"/>
      <c r="D263" s="121" t="s">
        <v>94</v>
      </c>
      <c r="E263" s="10"/>
      <c r="F263" s="122" t="s">
        <v>283</v>
      </c>
      <c r="G263" s="10"/>
      <c r="H263" s="10"/>
      <c r="I263" s="12"/>
      <c r="J263" s="10"/>
      <c r="K263" s="10"/>
      <c r="L263" s="11"/>
      <c r="M263" s="123"/>
      <c r="N263" s="124"/>
      <c r="O263" s="116"/>
      <c r="P263" s="116"/>
      <c r="Q263" s="116"/>
      <c r="R263" s="116"/>
      <c r="S263" s="116"/>
      <c r="T263" s="125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T263" s="2" t="s">
        <v>94</v>
      </c>
      <c r="AU263" s="2" t="s">
        <v>2</v>
      </c>
    </row>
    <row r="264" spans="1:65" s="14" customFormat="1" ht="21.6" customHeight="1" x14ac:dyDescent="0.2">
      <c r="A264" s="10"/>
      <c r="B264" s="106"/>
      <c r="C264" s="107" t="s">
        <v>285</v>
      </c>
      <c r="D264" s="107" t="s">
        <v>87</v>
      </c>
      <c r="E264" s="108" t="s">
        <v>286</v>
      </c>
      <c r="F264" s="109" t="s">
        <v>287</v>
      </c>
      <c r="G264" s="110" t="s">
        <v>152</v>
      </c>
      <c r="H264" s="111">
        <v>143</v>
      </c>
      <c r="I264" s="112"/>
      <c r="J264" s="113">
        <f>ROUND(I264*H264,2)</f>
        <v>0</v>
      </c>
      <c r="K264" s="109" t="s">
        <v>10</v>
      </c>
      <c r="L264" s="11"/>
      <c r="M264" s="114" t="s">
        <v>10</v>
      </c>
      <c r="N264" s="115" t="s">
        <v>27</v>
      </c>
      <c r="O264" s="116"/>
      <c r="P264" s="117">
        <f>O264*H264</f>
        <v>0</v>
      </c>
      <c r="Q264" s="117">
        <v>0</v>
      </c>
      <c r="R264" s="117">
        <f>Q264*H264</f>
        <v>0</v>
      </c>
      <c r="S264" s="117">
        <v>0</v>
      </c>
      <c r="T264" s="118">
        <f>S264*H264</f>
        <v>0</v>
      </c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R264" s="119" t="s">
        <v>92</v>
      </c>
      <c r="AT264" s="119" t="s">
        <v>87</v>
      </c>
      <c r="AU264" s="119" t="s">
        <v>2</v>
      </c>
      <c r="AY264" s="2" t="s">
        <v>85</v>
      </c>
      <c r="BE264" s="120">
        <f>IF(N264="základní",J264,0)</f>
        <v>0</v>
      </c>
      <c r="BF264" s="120">
        <f>IF(N264="snížená",J264,0)</f>
        <v>0</v>
      </c>
      <c r="BG264" s="120">
        <f>IF(N264="zákl. přenesená",J264,0)</f>
        <v>0</v>
      </c>
      <c r="BH264" s="120">
        <f>IF(N264="sníž. přenesená",J264,0)</f>
        <v>0</v>
      </c>
      <c r="BI264" s="120">
        <f>IF(N264="nulová",J264,0)</f>
        <v>0</v>
      </c>
      <c r="BJ264" s="2" t="s">
        <v>83</v>
      </c>
      <c r="BK264" s="120">
        <f>ROUND(I264*H264,2)</f>
        <v>0</v>
      </c>
      <c r="BL264" s="2" t="s">
        <v>92</v>
      </c>
      <c r="BM264" s="119" t="s">
        <v>288</v>
      </c>
    </row>
    <row r="265" spans="1:65" s="14" customFormat="1" ht="19.5" x14ac:dyDescent="0.2">
      <c r="A265" s="10"/>
      <c r="B265" s="11"/>
      <c r="C265" s="10"/>
      <c r="D265" s="121" t="s">
        <v>94</v>
      </c>
      <c r="E265" s="10"/>
      <c r="F265" s="122" t="s">
        <v>287</v>
      </c>
      <c r="G265" s="10"/>
      <c r="H265" s="10"/>
      <c r="I265" s="12"/>
      <c r="J265" s="10"/>
      <c r="K265" s="10"/>
      <c r="L265" s="11"/>
      <c r="M265" s="123"/>
      <c r="N265" s="124"/>
      <c r="O265" s="116"/>
      <c r="P265" s="116"/>
      <c r="Q265" s="116"/>
      <c r="R265" s="116"/>
      <c r="S265" s="116"/>
      <c r="T265" s="125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T265" s="2" t="s">
        <v>94</v>
      </c>
      <c r="AU265" s="2" t="s">
        <v>2</v>
      </c>
    </row>
    <row r="266" spans="1:65" s="14" customFormat="1" ht="21.6" customHeight="1" x14ac:dyDescent="0.2">
      <c r="A266" s="10"/>
      <c r="B266" s="106"/>
      <c r="C266" s="107" t="s">
        <v>289</v>
      </c>
      <c r="D266" s="107" t="s">
        <v>87</v>
      </c>
      <c r="E266" s="108" t="s">
        <v>290</v>
      </c>
      <c r="F266" s="109" t="s">
        <v>291</v>
      </c>
      <c r="G266" s="110" t="s">
        <v>152</v>
      </c>
      <c r="H266" s="111">
        <v>143</v>
      </c>
      <c r="I266" s="112"/>
      <c r="J266" s="113">
        <f>ROUND(I266*H266,2)</f>
        <v>0</v>
      </c>
      <c r="K266" s="109" t="s">
        <v>10</v>
      </c>
      <c r="L266" s="11"/>
      <c r="M266" s="114" t="s">
        <v>10</v>
      </c>
      <c r="N266" s="115" t="s">
        <v>27</v>
      </c>
      <c r="O266" s="116"/>
      <c r="P266" s="117">
        <f>O266*H266</f>
        <v>0</v>
      </c>
      <c r="Q266" s="117">
        <v>0</v>
      </c>
      <c r="R266" s="117">
        <f>Q266*H266</f>
        <v>0</v>
      </c>
      <c r="S266" s="117">
        <v>0</v>
      </c>
      <c r="T266" s="118">
        <f>S266*H266</f>
        <v>0</v>
      </c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R266" s="119" t="s">
        <v>92</v>
      </c>
      <c r="AT266" s="119" t="s">
        <v>87</v>
      </c>
      <c r="AU266" s="119" t="s">
        <v>2</v>
      </c>
      <c r="AY266" s="2" t="s">
        <v>85</v>
      </c>
      <c r="BE266" s="120">
        <f>IF(N266="základní",J266,0)</f>
        <v>0</v>
      </c>
      <c r="BF266" s="120">
        <f>IF(N266="snížená",J266,0)</f>
        <v>0</v>
      </c>
      <c r="BG266" s="120">
        <f>IF(N266="zákl. přenesená",J266,0)</f>
        <v>0</v>
      </c>
      <c r="BH266" s="120">
        <f>IF(N266="sníž. přenesená",J266,0)</f>
        <v>0</v>
      </c>
      <c r="BI266" s="120">
        <f>IF(N266="nulová",J266,0)</f>
        <v>0</v>
      </c>
      <c r="BJ266" s="2" t="s">
        <v>83</v>
      </c>
      <c r="BK266" s="120">
        <f>ROUND(I266*H266,2)</f>
        <v>0</v>
      </c>
      <c r="BL266" s="2" t="s">
        <v>92</v>
      </c>
      <c r="BM266" s="119" t="s">
        <v>292</v>
      </c>
    </row>
    <row r="267" spans="1:65" s="14" customFormat="1" ht="19.5" x14ac:dyDescent="0.2">
      <c r="A267" s="10"/>
      <c r="B267" s="11"/>
      <c r="C267" s="10"/>
      <c r="D267" s="121" t="s">
        <v>94</v>
      </c>
      <c r="E267" s="10"/>
      <c r="F267" s="122" t="s">
        <v>291</v>
      </c>
      <c r="G267" s="10"/>
      <c r="H267" s="10"/>
      <c r="I267" s="12"/>
      <c r="J267" s="10"/>
      <c r="K267" s="10"/>
      <c r="L267" s="11"/>
      <c r="M267" s="123"/>
      <c r="N267" s="124"/>
      <c r="O267" s="116"/>
      <c r="P267" s="116"/>
      <c r="Q267" s="116"/>
      <c r="R267" s="116"/>
      <c r="S267" s="116"/>
      <c r="T267" s="125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T267" s="2" t="s">
        <v>94</v>
      </c>
      <c r="AU267" s="2" t="s">
        <v>2</v>
      </c>
    </row>
    <row r="268" spans="1:65" s="14" customFormat="1" ht="21.6" customHeight="1" x14ac:dyDescent="0.2">
      <c r="A268" s="10"/>
      <c r="B268" s="106"/>
      <c r="C268" s="107" t="s">
        <v>293</v>
      </c>
      <c r="D268" s="107" t="s">
        <v>87</v>
      </c>
      <c r="E268" s="108" t="s">
        <v>294</v>
      </c>
      <c r="F268" s="109" t="s">
        <v>295</v>
      </c>
      <c r="G268" s="110" t="s">
        <v>152</v>
      </c>
      <c r="H268" s="111">
        <v>16</v>
      </c>
      <c r="I268" s="112"/>
      <c r="J268" s="113">
        <f>ROUND(I268*H268,2)</f>
        <v>0</v>
      </c>
      <c r="K268" s="109" t="s">
        <v>10</v>
      </c>
      <c r="L268" s="11"/>
      <c r="M268" s="114" t="s">
        <v>10</v>
      </c>
      <c r="N268" s="115" t="s">
        <v>27</v>
      </c>
      <c r="O268" s="116"/>
      <c r="P268" s="117">
        <f>O268*H268</f>
        <v>0</v>
      </c>
      <c r="Q268" s="117">
        <v>0</v>
      </c>
      <c r="R268" s="117">
        <f>Q268*H268</f>
        <v>0</v>
      </c>
      <c r="S268" s="117">
        <v>0</v>
      </c>
      <c r="T268" s="118">
        <f>S268*H268</f>
        <v>0</v>
      </c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R268" s="119" t="s">
        <v>92</v>
      </c>
      <c r="AT268" s="119" t="s">
        <v>87</v>
      </c>
      <c r="AU268" s="119" t="s">
        <v>2</v>
      </c>
      <c r="AY268" s="2" t="s">
        <v>85</v>
      </c>
      <c r="BE268" s="120">
        <f>IF(N268="základní",J268,0)</f>
        <v>0</v>
      </c>
      <c r="BF268" s="120">
        <f>IF(N268="snížená",J268,0)</f>
        <v>0</v>
      </c>
      <c r="BG268" s="120">
        <f>IF(N268="zákl. přenesená",J268,0)</f>
        <v>0</v>
      </c>
      <c r="BH268" s="120">
        <f>IF(N268="sníž. přenesená",J268,0)</f>
        <v>0</v>
      </c>
      <c r="BI268" s="120">
        <f>IF(N268="nulová",J268,0)</f>
        <v>0</v>
      </c>
      <c r="BJ268" s="2" t="s">
        <v>83</v>
      </c>
      <c r="BK268" s="120">
        <f>ROUND(I268*H268,2)</f>
        <v>0</v>
      </c>
      <c r="BL268" s="2" t="s">
        <v>92</v>
      </c>
      <c r="BM268" s="119" t="s">
        <v>296</v>
      </c>
    </row>
    <row r="269" spans="1:65" s="14" customFormat="1" ht="19.5" x14ac:dyDescent="0.2">
      <c r="A269" s="10"/>
      <c r="B269" s="11"/>
      <c r="C269" s="10"/>
      <c r="D269" s="121" t="s">
        <v>94</v>
      </c>
      <c r="E269" s="10"/>
      <c r="F269" s="122" t="s">
        <v>295</v>
      </c>
      <c r="G269" s="10"/>
      <c r="H269" s="10"/>
      <c r="I269" s="12"/>
      <c r="J269" s="10"/>
      <c r="K269" s="10"/>
      <c r="L269" s="11"/>
      <c r="M269" s="123"/>
      <c r="N269" s="124"/>
      <c r="O269" s="116"/>
      <c r="P269" s="116"/>
      <c r="Q269" s="116"/>
      <c r="R269" s="116"/>
      <c r="S269" s="116"/>
      <c r="T269" s="125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T269" s="2" t="s">
        <v>94</v>
      </c>
      <c r="AU269" s="2" t="s">
        <v>2</v>
      </c>
    </row>
    <row r="270" spans="1:65" s="14" customFormat="1" ht="21.6" customHeight="1" x14ac:dyDescent="0.2">
      <c r="A270" s="10"/>
      <c r="B270" s="106"/>
      <c r="C270" s="107" t="s">
        <v>297</v>
      </c>
      <c r="D270" s="107" t="s">
        <v>87</v>
      </c>
      <c r="E270" s="108" t="s">
        <v>298</v>
      </c>
      <c r="F270" s="109" t="s">
        <v>299</v>
      </c>
      <c r="G270" s="110" t="s">
        <v>152</v>
      </c>
      <c r="H270" s="111">
        <v>16</v>
      </c>
      <c r="I270" s="112"/>
      <c r="J270" s="113">
        <f>ROUND(I270*H270,2)</f>
        <v>0</v>
      </c>
      <c r="K270" s="109" t="s">
        <v>10</v>
      </c>
      <c r="L270" s="11"/>
      <c r="M270" s="114" t="s">
        <v>10</v>
      </c>
      <c r="N270" s="115" t="s">
        <v>27</v>
      </c>
      <c r="O270" s="116"/>
      <c r="P270" s="117">
        <f>O270*H270</f>
        <v>0</v>
      </c>
      <c r="Q270" s="117">
        <v>0</v>
      </c>
      <c r="R270" s="117">
        <f>Q270*H270</f>
        <v>0</v>
      </c>
      <c r="S270" s="117">
        <v>0</v>
      </c>
      <c r="T270" s="118">
        <f>S270*H270</f>
        <v>0</v>
      </c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R270" s="119" t="s">
        <v>92</v>
      </c>
      <c r="AT270" s="119" t="s">
        <v>87</v>
      </c>
      <c r="AU270" s="119" t="s">
        <v>2</v>
      </c>
      <c r="AY270" s="2" t="s">
        <v>85</v>
      </c>
      <c r="BE270" s="120">
        <f>IF(N270="základní",J270,0)</f>
        <v>0</v>
      </c>
      <c r="BF270" s="120">
        <f>IF(N270="snížená",J270,0)</f>
        <v>0</v>
      </c>
      <c r="BG270" s="120">
        <f>IF(N270="zákl. přenesená",J270,0)</f>
        <v>0</v>
      </c>
      <c r="BH270" s="120">
        <f>IF(N270="sníž. přenesená",J270,0)</f>
        <v>0</v>
      </c>
      <c r="BI270" s="120">
        <f>IF(N270="nulová",J270,0)</f>
        <v>0</v>
      </c>
      <c r="BJ270" s="2" t="s">
        <v>83</v>
      </c>
      <c r="BK270" s="120">
        <f>ROUND(I270*H270,2)</f>
        <v>0</v>
      </c>
      <c r="BL270" s="2" t="s">
        <v>92</v>
      </c>
      <c r="BM270" s="119" t="s">
        <v>300</v>
      </c>
    </row>
    <row r="271" spans="1:65" s="14" customFormat="1" ht="19.5" x14ac:dyDescent="0.2">
      <c r="A271" s="10"/>
      <c r="B271" s="11"/>
      <c r="C271" s="10"/>
      <c r="D271" s="121" t="s">
        <v>94</v>
      </c>
      <c r="E271" s="10"/>
      <c r="F271" s="122" t="s">
        <v>299</v>
      </c>
      <c r="G271" s="10"/>
      <c r="H271" s="10"/>
      <c r="I271" s="12"/>
      <c r="J271" s="10"/>
      <c r="K271" s="10"/>
      <c r="L271" s="11"/>
      <c r="M271" s="123"/>
      <c r="N271" s="124"/>
      <c r="O271" s="116"/>
      <c r="P271" s="116"/>
      <c r="Q271" s="116"/>
      <c r="R271" s="116"/>
      <c r="S271" s="116"/>
      <c r="T271" s="125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T271" s="2" t="s">
        <v>94</v>
      </c>
      <c r="AU271" s="2" t="s">
        <v>2</v>
      </c>
    </row>
    <row r="272" spans="1:65" s="14" customFormat="1" ht="21.6" customHeight="1" x14ac:dyDescent="0.2">
      <c r="A272" s="10"/>
      <c r="B272" s="106"/>
      <c r="C272" s="107" t="s">
        <v>301</v>
      </c>
      <c r="D272" s="107" t="s">
        <v>87</v>
      </c>
      <c r="E272" s="108" t="s">
        <v>302</v>
      </c>
      <c r="F272" s="109" t="s">
        <v>303</v>
      </c>
      <c r="G272" s="110" t="s">
        <v>152</v>
      </c>
      <c r="H272" s="111">
        <v>16</v>
      </c>
      <c r="I272" s="112"/>
      <c r="J272" s="113">
        <f>ROUND(I272*H272,2)</f>
        <v>0</v>
      </c>
      <c r="K272" s="109" t="s">
        <v>10</v>
      </c>
      <c r="L272" s="11"/>
      <c r="M272" s="114" t="s">
        <v>10</v>
      </c>
      <c r="N272" s="115" t="s">
        <v>27</v>
      </c>
      <c r="O272" s="116"/>
      <c r="P272" s="117">
        <f>O272*H272</f>
        <v>0</v>
      </c>
      <c r="Q272" s="117">
        <v>0</v>
      </c>
      <c r="R272" s="117">
        <f>Q272*H272</f>
        <v>0</v>
      </c>
      <c r="S272" s="117">
        <v>0</v>
      </c>
      <c r="T272" s="118">
        <f>S272*H272</f>
        <v>0</v>
      </c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R272" s="119" t="s">
        <v>92</v>
      </c>
      <c r="AT272" s="119" t="s">
        <v>87</v>
      </c>
      <c r="AU272" s="119" t="s">
        <v>2</v>
      </c>
      <c r="AY272" s="2" t="s">
        <v>85</v>
      </c>
      <c r="BE272" s="120">
        <f>IF(N272="základní",J272,0)</f>
        <v>0</v>
      </c>
      <c r="BF272" s="120">
        <f>IF(N272="snížená",J272,0)</f>
        <v>0</v>
      </c>
      <c r="BG272" s="120">
        <f>IF(N272="zákl. přenesená",J272,0)</f>
        <v>0</v>
      </c>
      <c r="BH272" s="120">
        <f>IF(N272="sníž. přenesená",J272,0)</f>
        <v>0</v>
      </c>
      <c r="BI272" s="120">
        <f>IF(N272="nulová",J272,0)</f>
        <v>0</v>
      </c>
      <c r="BJ272" s="2" t="s">
        <v>83</v>
      </c>
      <c r="BK272" s="120">
        <f>ROUND(I272*H272,2)</f>
        <v>0</v>
      </c>
      <c r="BL272" s="2" t="s">
        <v>92</v>
      </c>
      <c r="BM272" s="119" t="s">
        <v>304</v>
      </c>
    </row>
    <row r="273" spans="1:65" s="14" customFormat="1" ht="19.5" x14ac:dyDescent="0.2">
      <c r="A273" s="10"/>
      <c r="B273" s="11"/>
      <c r="C273" s="10"/>
      <c r="D273" s="121" t="s">
        <v>94</v>
      </c>
      <c r="E273" s="10"/>
      <c r="F273" s="122" t="s">
        <v>303</v>
      </c>
      <c r="G273" s="10"/>
      <c r="H273" s="10"/>
      <c r="I273" s="12"/>
      <c r="J273" s="10"/>
      <c r="K273" s="10"/>
      <c r="L273" s="11"/>
      <c r="M273" s="123"/>
      <c r="N273" s="124"/>
      <c r="O273" s="116"/>
      <c r="P273" s="116"/>
      <c r="Q273" s="116"/>
      <c r="R273" s="116"/>
      <c r="S273" s="116"/>
      <c r="T273" s="125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T273" s="2" t="s">
        <v>94</v>
      </c>
      <c r="AU273" s="2" t="s">
        <v>2</v>
      </c>
    </row>
    <row r="274" spans="1:65" s="14" customFormat="1" ht="21.6" customHeight="1" x14ac:dyDescent="0.2">
      <c r="A274" s="10"/>
      <c r="B274" s="106"/>
      <c r="C274" s="107" t="s">
        <v>305</v>
      </c>
      <c r="D274" s="107" t="s">
        <v>87</v>
      </c>
      <c r="E274" s="108" t="s">
        <v>306</v>
      </c>
      <c r="F274" s="109" t="s">
        <v>307</v>
      </c>
      <c r="G274" s="110" t="s">
        <v>152</v>
      </c>
      <c r="H274" s="111">
        <v>16</v>
      </c>
      <c r="I274" s="112"/>
      <c r="J274" s="113">
        <f>ROUND(I274*H274,2)</f>
        <v>0</v>
      </c>
      <c r="K274" s="109" t="s">
        <v>10</v>
      </c>
      <c r="L274" s="11"/>
      <c r="M274" s="114" t="s">
        <v>10</v>
      </c>
      <c r="N274" s="115" t="s">
        <v>27</v>
      </c>
      <c r="O274" s="116"/>
      <c r="P274" s="117">
        <f>O274*H274</f>
        <v>0</v>
      </c>
      <c r="Q274" s="117">
        <v>0</v>
      </c>
      <c r="R274" s="117">
        <f>Q274*H274</f>
        <v>0</v>
      </c>
      <c r="S274" s="117">
        <v>0</v>
      </c>
      <c r="T274" s="118">
        <f>S274*H274</f>
        <v>0</v>
      </c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R274" s="119" t="s">
        <v>92</v>
      </c>
      <c r="AT274" s="119" t="s">
        <v>87</v>
      </c>
      <c r="AU274" s="119" t="s">
        <v>2</v>
      </c>
      <c r="AY274" s="2" t="s">
        <v>85</v>
      </c>
      <c r="BE274" s="120">
        <f>IF(N274="základní",J274,0)</f>
        <v>0</v>
      </c>
      <c r="BF274" s="120">
        <f>IF(N274="snížená",J274,0)</f>
        <v>0</v>
      </c>
      <c r="BG274" s="120">
        <f>IF(N274="zákl. přenesená",J274,0)</f>
        <v>0</v>
      </c>
      <c r="BH274" s="120">
        <f>IF(N274="sníž. přenesená",J274,0)</f>
        <v>0</v>
      </c>
      <c r="BI274" s="120">
        <f>IF(N274="nulová",J274,0)</f>
        <v>0</v>
      </c>
      <c r="BJ274" s="2" t="s">
        <v>83</v>
      </c>
      <c r="BK274" s="120">
        <f>ROUND(I274*H274,2)</f>
        <v>0</v>
      </c>
      <c r="BL274" s="2" t="s">
        <v>92</v>
      </c>
      <c r="BM274" s="119" t="s">
        <v>308</v>
      </c>
    </row>
    <row r="275" spans="1:65" s="14" customFormat="1" ht="19.5" x14ac:dyDescent="0.2">
      <c r="A275" s="10"/>
      <c r="B275" s="11"/>
      <c r="C275" s="10"/>
      <c r="D275" s="121" t="s">
        <v>94</v>
      </c>
      <c r="E275" s="10"/>
      <c r="F275" s="122" t="s">
        <v>307</v>
      </c>
      <c r="G275" s="10"/>
      <c r="H275" s="10"/>
      <c r="I275" s="12"/>
      <c r="J275" s="10"/>
      <c r="K275" s="10"/>
      <c r="L275" s="11"/>
      <c r="M275" s="123"/>
      <c r="N275" s="124"/>
      <c r="O275" s="116"/>
      <c r="P275" s="116"/>
      <c r="Q275" s="116"/>
      <c r="R275" s="116"/>
      <c r="S275" s="116"/>
      <c r="T275" s="125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T275" s="2" t="s">
        <v>94</v>
      </c>
      <c r="AU275" s="2" t="s">
        <v>2</v>
      </c>
    </row>
    <row r="276" spans="1:65" s="14" customFormat="1" ht="21.6" customHeight="1" x14ac:dyDescent="0.2">
      <c r="A276" s="10"/>
      <c r="B276" s="106"/>
      <c r="C276" s="107" t="s">
        <v>309</v>
      </c>
      <c r="D276" s="107" t="s">
        <v>87</v>
      </c>
      <c r="E276" s="108" t="s">
        <v>310</v>
      </c>
      <c r="F276" s="109" t="s">
        <v>311</v>
      </c>
      <c r="G276" s="110" t="s">
        <v>152</v>
      </c>
      <c r="H276" s="111">
        <v>36</v>
      </c>
      <c r="I276" s="112"/>
      <c r="J276" s="113">
        <f>ROUND(I276*H276,2)</f>
        <v>0</v>
      </c>
      <c r="K276" s="109" t="s">
        <v>10</v>
      </c>
      <c r="L276" s="11"/>
      <c r="M276" s="114" t="s">
        <v>10</v>
      </c>
      <c r="N276" s="115" t="s">
        <v>27</v>
      </c>
      <c r="O276" s="116"/>
      <c r="P276" s="117">
        <f>O276*H276</f>
        <v>0</v>
      </c>
      <c r="Q276" s="117">
        <v>0</v>
      </c>
      <c r="R276" s="117">
        <f>Q276*H276</f>
        <v>0</v>
      </c>
      <c r="S276" s="117">
        <v>0</v>
      </c>
      <c r="T276" s="118">
        <f>S276*H276</f>
        <v>0</v>
      </c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R276" s="119" t="s">
        <v>92</v>
      </c>
      <c r="AT276" s="119" t="s">
        <v>87</v>
      </c>
      <c r="AU276" s="119" t="s">
        <v>2</v>
      </c>
      <c r="AY276" s="2" t="s">
        <v>85</v>
      </c>
      <c r="BE276" s="120">
        <f>IF(N276="základní",J276,0)</f>
        <v>0</v>
      </c>
      <c r="BF276" s="120">
        <f>IF(N276="snížená",J276,0)</f>
        <v>0</v>
      </c>
      <c r="BG276" s="120">
        <f>IF(N276="zákl. přenesená",J276,0)</f>
        <v>0</v>
      </c>
      <c r="BH276" s="120">
        <f>IF(N276="sníž. přenesená",J276,0)</f>
        <v>0</v>
      </c>
      <c r="BI276" s="120">
        <f>IF(N276="nulová",J276,0)</f>
        <v>0</v>
      </c>
      <c r="BJ276" s="2" t="s">
        <v>83</v>
      </c>
      <c r="BK276" s="120">
        <f>ROUND(I276*H276,2)</f>
        <v>0</v>
      </c>
      <c r="BL276" s="2" t="s">
        <v>92</v>
      </c>
      <c r="BM276" s="119" t="s">
        <v>312</v>
      </c>
    </row>
    <row r="277" spans="1:65" s="14" customFormat="1" ht="19.5" x14ac:dyDescent="0.2">
      <c r="A277" s="10"/>
      <c r="B277" s="11"/>
      <c r="C277" s="10"/>
      <c r="D277" s="121" t="s">
        <v>94</v>
      </c>
      <c r="E277" s="10"/>
      <c r="F277" s="122" t="s">
        <v>311</v>
      </c>
      <c r="G277" s="10"/>
      <c r="H277" s="10"/>
      <c r="I277" s="12"/>
      <c r="J277" s="10"/>
      <c r="K277" s="10"/>
      <c r="L277" s="11"/>
      <c r="M277" s="123"/>
      <c r="N277" s="124"/>
      <c r="O277" s="116"/>
      <c r="P277" s="116"/>
      <c r="Q277" s="116"/>
      <c r="R277" s="116"/>
      <c r="S277" s="116"/>
      <c r="T277" s="125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T277" s="2" t="s">
        <v>94</v>
      </c>
      <c r="AU277" s="2" t="s">
        <v>2</v>
      </c>
    </row>
    <row r="278" spans="1:65" s="14" customFormat="1" ht="21.6" customHeight="1" x14ac:dyDescent="0.2">
      <c r="A278" s="10"/>
      <c r="B278" s="106"/>
      <c r="C278" s="107" t="s">
        <v>313</v>
      </c>
      <c r="D278" s="107" t="s">
        <v>87</v>
      </c>
      <c r="E278" s="108" t="s">
        <v>314</v>
      </c>
      <c r="F278" s="109" t="s">
        <v>315</v>
      </c>
      <c r="G278" s="110" t="s">
        <v>152</v>
      </c>
      <c r="H278" s="111">
        <v>36</v>
      </c>
      <c r="I278" s="112"/>
      <c r="J278" s="113">
        <f>ROUND(I278*H278,2)</f>
        <v>0</v>
      </c>
      <c r="K278" s="109" t="s">
        <v>10</v>
      </c>
      <c r="L278" s="11"/>
      <c r="M278" s="114" t="s">
        <v>10</v>
      </c>
      <c r="N278" s="115" t="s">
        <v>27</v>
      </c>
      <c r="O278" s="116"/>
      <c r="P278" s="117">
        <f>O278*H278</f>
        <v>0</v>
      </c>
      <c r="Q278" s="117">
        <v>0</v>
      </c>
      <c r="R278" s="117">
        <f>Q278*H278</f>
        <v>0</v>
      </c>
      <c r="S278" s="117">
        <v>0</v>
      </c>
      <c r="T278" s="118">
        <f>S278*H278</f>
        <v>0</v>
      </c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R278" s="119" t="s">
        <v>92</v>
      </c>
      <c r="AT278" s="119" t="s">
        <v>87</v>
      </c>
      <c r="AU278" s="119" t="s">
        <v>2</v>
      </c>
      <c r="AY278" s="2" t="s">
        <v>85</v>
      </c>
      <c r="BE278" s="120">
        <f>IF(N278="základní",J278,0)</f>
        <v>0</v>
      </c>
      <c r="BF278" s="120">
        <f>IF(N278="snížená",J278,0)</f>
        <v>0</v>
      </c>
      <c r="BG278" s="120">
        <f>IF(N278="zákl. přenesená",J278,0)</f>
        <v>0</v>
      </c>
      <c r="BH278" s="120">
        <f>IF(N278="sníž. přenesená",J278,0)</f>
        <v>0</v>
      </c>
      <c r="BI278" s="120">
        <f>IF(N278="nulová",J278,0)</f>
        <v>0</v>
      </c>
      <c r="BJ278" s="2" t="s">
        <v>83</v>
      </c>
      <c r="BK278" s="120">
        <f>ROUND(I278*H278,2)</f>
        <v>0</v>
      </c>
      <c r="BL278" s="2" t="s">
        <v>92</v>
      </c>
      <c r="BM278" s="119" t="s">
        <v>316</v>
      </c>
    </row>
    <row r="279" spans="1:65" s="14" customFormat="1" ht="19.5" x14ac:dyDescent="0.2">
      <c r="A279" s="10"/>
      <c r="B279" s="11"/>
      <c r="C279" s="10"/>
      <c r="D279" s="121" t="s">
        <v>94</v>
      </c>
      <c r="E279" s="10"/>
      <c r="F279" s="122" t="s">
        <v>315</v>
      </c>
      <c r="G279" s="10"/>
      <c r="H279" s="10"/>
      <c r="I279" s="12"/>
      <c r="J279" s="10"/>
      <c r="K279" s="10"/>
      <c r="L279" s="11"/>
      <c r="M279" s="123"/>
      <c r="N279" s="124"/>
      <c r="O279" s="116"/>
      <c r="P279" s="116"/>
      <c r="Q279" s="116"/>
      <c r="R279" s="116"/>
      <c r="S279" s="116"/>
      <c r="T279" s="125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T279" s="2" t="s">
        <v>94</v>
      </c>
      <c r="AU279" s="2" t="s">
        <v>2</v>
      </c>
    </row>
    <row r="280" spans="1:65" s="14" customFormat="1" ht="21.6" customHeight="1" x14ac:dyDescent="0.2">
      <c r="A280" s="10"/>
      <c r="B280" s="106"/>
      <c r="C280" s="107" t="s">
        <v>317</v>
      </c>
      <c r="D280" s="107" t="s">
        <v>87</v>
      </c>
      <c r="E280" s="108" t="s">
        <v>318</v>
      </c>
      <c r="F280" s="109" t="s">
        <v>319</v>
      </c>
      <c r="G280" s="110" t="s">
        <v>152</v>
      </c>
      <c r="H280" s="111">
        <v>8</v>
      </c>
      <c r="I280" s="112"/>
      <c r="J280" s="113">
        <f>ROUND(I280*H280,2)</f>
        <v>0</v>
      </c>
      <c r="K280" s="109" t="s">
        <v>10</v>
      </c>
      <c r="L280" s="11"/>
      <c r="M280" s="114" t="s">
        <v>10</v>
      </c>
      <c r="N280" s="115" t="s">
        <v>27</v>
      </c>
      <c r="O280" s="116"/>
      <c r="P280" s="117">
        <f>O280*H280</f>
        <v>0</v>
      </c>
      <c r="Q280" s="117">
        <v>0</v>
      </c>
      <c r="R280" s="117">
        <f>Q280*H280</f>
        <v>0</v>
      </c>
      <c r="S280" s="117">
        <v>0</v>
      </c>
      <c r="T280" s="118">
        <f>S280*H280</f>
        <v>0</v>
      </c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R280" s="119" t="s">
        <v>92</v>
      </c>
      <c r="AT280" s="119" t="s">
        <v>87</v>
      </c>
      <c r="AU280" s="119" t="s">
        <v>2</v>
      </c>
      <c r="AY280" s="2" t="s">
        <v>85</v>
      </c>
      <c r="BE280" s="120">
        <f>IF(N280="základní",J280,0)</f>
        <v>0</v>
      </c>
      <c r="BF280" s="120">
        <f>IF(N280="snížená",J280,0)</f>
        <v>0</v>
      </c>
      <c r="BG280" s="120">
        <f>IF(N280="zákl. přenesená",J280,0)</f>
        <v>0</v>
      </c>
      <c r="BH280" s="120">
        <f>IF(N280="sníž. přenesená",J280,0)</f>
        <v>0</v>
      </c>
      <c r="BI280" s="120">
        <f>IF(N280="nulová",J280,0)</f>
        <v>0</v>
      </c>
      <c r="BJ280" s="2" t="s">
        <v>83</v>
      </c>
      <c r="BK280" s="120">
        <f>ROUND(I280*H280,2)</f>
        <v>0</v>
      </c>
      <c r="BL280" s="2" t="s">
        <v>92</v>
      </c>
      <c r="BM280" s="119" t="s">
        <v>320</v>
      </c>
    </row>
    <row r="281" spans="1:65" s="14" customFormat="1" ht="19.5" x14ac:dyDescent="0.2">
      <c r="A281" s="10"/>
      <c r="B281" s="11"/>
      <c r="C281" s="10"/>
      <c r="D281" s="121" t="s">
        <v>94</v>
      </c>
      <c r="E281" s="10"/>
      <c r="F281" s="122" t="s">
        <v>319</v>
      </c>
      <c r="G281" s="10"/>
      <c r="H281" s="10"/>
      <c r="I281" s="12"/>
      <c r="J281" s="10"/>
      <c r="K281" s="10"/>
      <c r="L281" s="11"/>
      <c r="M281" s="123"/>
      <c r="N281" s="124"/>
      <c r="O281" s="116"/>
      <c r="P281" s="116"/>
      <c r="Q281" s="116"/>
      <c r="R281" s="116"/>
      <c r="S281" s="116"/>
      <c r="T281" s="125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T281" s="2" t="s">
        <v>94</v>
      </c>
      <c r="AU281" s="2" t="s">
        <v>2</v>
      </c>
    </row>
    <row r="282" spans="1:65" s="14" customFormat="1" ht="21.6" customHeight="1" x14ac:dyDescent="0.2">
      <c r="A282" s="10"/>
      <c r="B282" s="106"/>
      <c r="C282" s="107" t="s">
        <v>321</v>
      </c>
      <c r="D282" s="107" t="s">
        <v>87</v>
      </c>
      <c r="E282" s="108" t="s">
        <v>322</v>
      </c>
      <c r="F282" s="109" t="s">
        <v>323</v>
      </c>
      <c r="G282" s="110" t="s">
        <v>152</v>
      </c>
      <c r="H282" s="111">
        <v>8</v>
      </c>
      <c r="I282" s="112"/>
      <c r="J282" s="113">
        <f>ROUND(I282*H282,2)</f>
        <v>0</v>
      </c>
      <c r="K282" s="109" t="s">
        <v>10</v>
      </c>
      <c r="L282" s="11"/>
      <c r="M282" s="114" t="s">
        <v>10</v>
      </c>
      <c r="N282" s="115" t="s">
        <v>27</v>
      </c>
      <c r="O282" s="116"/>
      <c r="P282" s="117">
        <f>O282*H282</f>
        <v>0</v>
      </c>
      <c r="Q282" s="117">
        <v>0</v>
      </c>
      <c r="R282" s="117">
        <f>Q282*H282</f>
        <v>0</v>
      </c>
      <c r="S282" s="117">
        <v>0</v>
      </c>
      <c r="T282" s="118">
        <f>S282*H282</f>
        <v>0</v>
      </c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R282" s="119" t="s">
        <v>92</v>
      </c>
      <c r="AT282" s="119" t="s">
        <v>87</v>
      </c>
      <c r="AU282" s="119" t="s">
        <v>2</v>
      </c>
      <c r="AY282" s="2" t="s">
        <v>85</v>
      </c>
      <c r="BE282" s="120">
        <f>IF(N282="základní",J282,0)</f>
        <v>0</v>
      </c>
      <c r="BF282" s="120">
        <f>IF(N282="snížená",J282,0)</f>
        <v>0</v>
      </c>
      <c r="BG282" s="120">
        <f>IF(N282="zákl. přenesená",J282,0)</f>
        <v>0</v>
      </c>
      <c r="BH282" s="120">
        <f>IF(N282="sníž. přenesená",J282,0)</f>
        <v>0</v>
      </c>
      <c r="BI282" s="120">
        <f>IF(N282="nulová",J282,0)</f>
        <v>0</v>
      </c>
      <c r="BJ282" s="2" t="s">
        <v>83</v>
      </c>
      <c r="BK282" s="120">
        <f>ROUND(I282*H282,2)</f>
        <v>0</v>
      </c>
      <c r="BL282" s="2" t="s">
        <v>92</v>
      </c>
      <c r="BM282" s="119" t="s">
        <v>324</v>
      </c>
    </row>
    <row r="283" spans="1:65" s="14" customFormat="1" ht="19.5" x14ac:dyDescent="0.2">
      <c r="A283" s="10"/>
      <c r="B283" s="11"/>
      <c r="C283" s="10"/>
      <c r="D283" s="121" t="s">
        <v>94</v>
      </c>
      <c r="E283" s="10"/>
      <c r="F283" s="122" t="s">
        <v>323</v>
      </c>
      <c r="G283" s="10"/>
      <c r="H283" s="10"/>
      <c r="I283" s="12"/>
      <c r="J283" s="10"/>
      <c r="K283" s="10"/>
      <c r="L283" s="11"/>
      <c r="M283" s="123"/>
      <c r="N283" s="124"/>
      <c r="O283" s="116"/>
      <c r="P283" s="116"/>
      <c r="Q283" s="116"/>
      <c r="R283" s="116"/>
      <c r="S283" s="116"/>
      <c r="T283" s="125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T283" s="2" t="s">
        <v>94</v>
      </c>
      <c r="AU283" s="2" t="s">
        <v>2</v>
      </c>
    </row>
    <row r="284" spans="1:65" s="14" customFormat="1" ht="21.6" customHeight="1" x14ac:dyDescent="0.2">
      <c r="A284" s="10"/>
      <c r="B284" s="106"/>
      <c r="C284" s="107" t="s">
        <v>325</v>
      </c>
      <c r="D284" s="107" t="s">
        <v>87</v>
      </c>
      <c r="E284" s="108" t="s">
        <v>326</v>
      </c>
      <c r="F284" s="109" t="s">
        <v>327</v>
      </c>
      <c r="G284" s="110" t="s">
        <v>152</v>
      </c>
      <c r="H284" s="111">
        <v>78</v>
      </c>
      <c r="I284" s="112"/>
      <c r="J284" s="113">
        <f>ROUND(I284*H284,2)</f>
        <v>0</v>
      </c>
      <c r="K284" s="109" t="s">
        <v>10</v>
      </c>
      <c r="L284" s="11"/>
      <c r="M284" s="114" t="s">
        <v>10</v>
      </c>
      <c r="N284" s="115" t="s">
        <v>27</v>
      </c>
      <c r="O284" s="116"/>
      <c r="P284" s="117">
        <f>O284*H284</f>
        <v>0</v>
      </c>
      <c r="Q284" s="117">
        <v>0</v>
      </c>
      <c r="R284" s="117">
        <f>Q284*H284</f>
        <v>0</v>
      </c>
      <c r="S284" s="117">
        <v>0</v>
      </c>
      <c r="T284" s="118">
        <f>S284*H284</f>
        <v>0</v>
      </c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R284" s="119" t="s">
        <v>92</v>
      </c>
      <c r="AT284" s="119" t="s">
        <v>87</v>
      </c>
      <c r="AU284" s="119" t="s">
        <v>2</v>
      </c>
      <c r="AY284" s="2" t="s">
        <v>85</v>
      </c>
      <c r="BE284" s="120">
        <f>IF(N284="základní",J284,0)</f>
        <v>0</v>
      </c>
      <c r="BF284" s="120">
        <f>IF(N284="snížená",J284,0)</f>
        <v>0</v>
      </c>
      <c r="BG284" s="120">
        <f>IF(N284="zákl. přenesená",J284,0)</f>
        <v>0</v>
      </c>
      <c r="BH284" s="120">
        <f>IF(N284="sníž. přenesená",J284,0)</f>
        <v>0</v>
      </c>
      <c r="BI284" s="120">
        <f>IF(N284="nulová",J284,0)</f>
        <v>0</v>
      </c>
      <c r="BJ284" s="2" t="s">
        <v>83</v>
      </c>
      <c r="BK284" s="120">
        <f>ROUND(I284*H284,2)</f>
        <v>0</v>
      </c>
      <c r="BL284" s="2" t="s">
        <v>92</v>
      </c>
      <c r="BM284" s="119" t="s">
        <v>328</v>
      </c>
    </row>
    <row r="285" spans="1:65" s="14" customFormat="1" ht="19.5" x14ac:dyDescent="0.2">
      <c r="A285" s="10"/>
      <c r="B285" s="11"/>
      <c r="C285" s="10"/>
      <c r="D285" s="121" t="s">
        <v>94</v>
      </c>
      <c r="E285" s="10"/>
      <c r="F285" s="122" t="s">
        <v>327</v>
      </c>
      <c r="G285" s="10"/>
      <c r="H285" s="10"/>
      <c r="I285" s="12"/>
      <c r="J285" s="10"/>
      <c r="K285" s="10"/>
      <c r="L285" s="11"/>
      <c r="M285" s="123"/>
      <c r="N285" s="124"/>
      <c r="O285" s="116"/>
      <c r="P285" s="116"/>
      <c r="Q285" s="116"/>
      <c r="R285" s="116"/>
      <c r="S285" s="116"/>
      <c r="T285" s="125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T285" s="2" t="s">
        <v>94</v>
      </c>
      <c r="AU285" s="2" t="s">
        <v>2</v>
      </c>
    </row>
    <row r="286" spans="1:65" s="134" customFormat="1" x14ac:dyDescent="0.2">
      <c r="B286" s="135"/>
      <c r="D286" s="121" t="s">
        <v>96</v>
      </c>
      <c r="E286" s="136" t="s">
        <v>10</v>
      </c>
      <c r="F286" s="137" t="s">
        <v>329</v>
      </c>
      <c r="H286" s="138">
        <v>48</v>
      </c>
      <c r="I286" s="139"/>
      <c r="L286" s="135"/>
      <c r="M286" s="140"/>
      <c r="N286" s="141"/>
      <c r="O286" s="141"/>
      <c r="P286" s="141"/>
      <c r="Q286" s="141"/>
      <c r="R286" s="141"/>
      <c r="S286" s="141"/>
      <c r="T286" s="142"/>
      <c r="AT286" s="136" t="s">
        <v>96</v>
      </c>
      <c r="AU286" s="136" t="s">
        <v>2</v>
      </c>
      <c r="AV286" s="134" t="s">
        <v>2</v>
      </c>
      <c r="AW286" s="134" t="s">
        <v>98</v>
      </c>
      <c r="AX286" s="134" t="s">
        <v>84</v>
      </c>
      <c r="AY286" s="136" t="s">
        <v>85</v>
      </c>
    </row>
    <row r="287" spans="1:65" s="134" customFormat="1" x14ac:dyDescent="0.2">
      <c r="B287" s="135"/>
      <c r="D287" s="121" t="s">
        <v>96</v>
      </c>
      <c r="E287" s="136" t="s">
        <v>10</v>
      </c>
      <c r="F287" s="137" t="s">
        <v>330</v>
      </c>
      <c r="H287" s="138">
        <v>30</v>
      </c>
      <c r="I287" s="139"/>
      <c r="L287" s="135"/>
      <c r="M287" s="140"/>
      <c r="N287" s="141"/>
      <c r="O287" s="141"/>
      <c r="P287" s="141"/>
      <c r="Q287" s="141"/>
      <c r="R287" s="141"/>
      <c r="S287" s="141"/>
      <c r="T287" s="142"/>
      <c r="AT287" s="136" t="s">
        <v>96</v>
      </c>
      <c r="AU287" s="136" t="s">
        <v>2</v>
      </c>
      <c r="AV287" s="134" t="s">
        <v>2</v>
      </c>
      <c r="AW287" s="134" t="s">
        <v>98</v>
      </c>
      <c r="AX287" s="134" t="s">
        <v>84</v>
      </c>
      <c r="AY287" s="136" t="s">
        <v>85</v>
      </c>
    </row>
    <row r="288" spans="1:65" s="143" customFormat="1" x14ac:dyDescent="0.2">
      <c r="B288" s="144"/>
      <c r="D288" s="121" t="s">
        <v>96</v>
      </c>
      <c r="E288" s="145" t="s">
        <v>10</v>
      </c>
      <c r="F288" s="146" t="s">
        <v>102</v>
      </c>
      <c r="H288" s="147">
        <v>78</v>
      </c>
      <c r="I288" s="148"/>
      <c r="L288" s="144"/>
      <c r="M288" s="149"/>
      <c r="N288" s="150"/>
      <c r="O288" s="150"/>
      <c r="P288" s="150"/>
      <c r="Q288" s="150"/>
      <c r="R288" s="150"/>
      <c r="S288" s="150"/>
      <c r="T288" s="151"/>
      <c r="AT288" s="145" t="s">
        <v>96</v>
      </c>
      <c r="AU288" s="145" t="s">
        <v>2</v>
      </c>
      <c r="AV288" s="143" t="s">
        <v>92</v>
      </c>
      <c r="AW288" s="143" t="s">
        <v>98</v>
      </c>
      <c r="AX288" s="143" t="s">
        <v>83</v>
      </c>
      <c r="AY288" s="145" t="s">
        <v>85</v>
      </c>
    </row>
    <row r="289" spans="1:65" s="14" customFormat="1" ht="21.6" customHeight="1" x14ac:dyDescent="0.2">
      <c r="A289" s="10"/>
      <c r="B289" s="106"/>
      <c r="C289" s="107" t="s">
        <v>331</v>
      </c>
      <c r="D289" s="107" t="s">
        <v>87</v>
      </c>
      <c r="E289" s="108" t="s">
        <v>332</v>
      </c>
      <c r="F289" s="109" t="s">
        <v>333</v>
      </c>
      <c r="G289" s="110" t="s">
        <v>152</v>
      </c>
      <c r="H289" s="111">
        <v>156</v>
      </c>
      <c r="I289" s="112"/>
      <c r="J289" s="113">
        <f>ROUND(I289*H289,2)</f>
        <v>0</v>
      </c>
      <c r="K289" s="109" t="s">
        <v>10</v>
      </c>
      <c r="L289" s="11"/>
      <c r="M289" s="114" t="s">
        <v>10</v>
      </c>
      <c r="N289" s="115" t="s">
        <v>27</v>
      </c>
      <c r="O289" s="116"/>
      <c r="P289" s="117">
        <f>O289*H289</f>
        <v>0</v>
      </c>
      <c r="Q289" s="117">
        <v>0</v>
      </c>
      <c r="R289" s="117">
        <f>Q289*H289</f>
        <v>0</v>
      </c>
      <c r="S289" s="117">
        <v>0</v>
      </c>
      <c r="T289" s="118">
        <f>S289*H289</f>
        <v>0</v>
      </c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R289" s="119" t="s">
        <v>92</v>
      </c>
      <c r="AT289" s="119" t="s">
        <v>87</v>
      </c>
      <c r="AU289" s="119" t="s">
        <v>2</v>
      </c>
      <c r="AY289" s="2" t="s">
        <v>85</v>
      </c>
      <c r="BE289" s="120">
        <f>IF(N289="základní",J289,0)</f>
        <v>0</v>
      </c>
      <c r="BF289" s="120">
        <f>IF(N289="snížená",J289,0)</f>
        <v>0</v>
      </c>
      <c r="BG289" s="120">
        <f>IF(N289="zákl. přenesená",J289,0)</f>
        <v>0</v>
      </c>
      <c r="BH289" s="120">
        <f>IF(N289="sníž. přenesená",J289,0)</f>
        <v>0</v>
      </c>
      <c r="BI289" s="120">
        <f>IF(N289="nulová",J289,0)</f>
        <v>0</v>
      </c>
      <c r="BJ289" s="2" t="s">
        <v>83</v>
      </c>
      <c r="BK289" s="120">
        <f>ROUND(I289*H289,2)</f>
        <v>0</v>
      </c>
      <c r="BL289" s="2" t="s">
        <v>92</v>
      </c>
      <c r="BM289" s="119" t="s">
        <v>334</v>
      </c>
    </row>
    <row r="290" spans="1:65" s="14" customFormat="1" ht="19.5" x14ac:dyDescent="0.2">
      <c r="A290" s="10"/>
      <c r="B290" s="11"/>
      <c r="C290" s="10"/>
      <c r="D290" s="121" t="s">
        <v>94</v>
      </c>
      <c r="E290" s="10"/>
      <c r="F290" s="122" t="s">
        <v>333</v>
      </c>
      <c r="G290" s="10"/>
      <c r="H290" s="10"/>
      <c r="I290" s="12"/>
      <c r="J290" s="10"/>
      <c r="K290" s="10"/>
      <c r="L290" s="11"/>
      <c r="M290" s="123"/>
      <c r="N290" s="124"/>
      <c r="O290" s="116"/>
      <c r="P290" s="116"/>
      <c r="Q290" s="116"/>
      <c r="R290" s="116"/>
      <c r="S290" s="116"/>
      <c r="T290" s="125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T290" s="2" t="s">
        <v>94</v>
      </c>
      <c r="AU290" s="2" t="s">
        <v>2</v>
      </c>
    </row>
    <row r="291" spans="1:65" s="134" customFormat="1" x14ac:dyDescent="0.2">
      <c r="B291" s="135"/>
      <c r="D291" s="121" t="s">
        <v>96</v>
      </c>
      <c r="E291" s="136" t="s">
        <v>10</v>
      </c>
      <c r="F291" s="137" t="s">
        <v>335</v>
      </c>
      <c r="H291" s="138">
        <v>96</v>
      </c>
      <c r="I291" s="139"/>
      <c r="L291" s="135"/>
      <c r="M291" s="140"/>
      <c r="N291" s="141"/>
      <c r="O291" s="141"/>
      <c r="P291" s="141"/>
      <c r="Q291" s="141"/>
      <c r="R291" s="141"/>
      <c r="S291" s="141"/>
      <c r="T291" s="142"/>
      <c r="AT291" s="136" t="s">
        <v>96</v>
      </c>
      <c r="AU291" s="136" t="s">
        <v>2</v>
      </c>
      <c r="AV291" s="134" t="s">
        <v>2</v>
      </c>
      <c r="AW291" s="134" t="s">
        <v>98</v>
      </c>
      <c r="AX291" s="134" t="s">
        <v>84</v>
      </c>
      <c r="AY291" s="136" t="s">
        <v>85</v>
      </c>
    </row>
    <row r="292" spans="1:65" s="134" customFormat="1" x14ac:dyDescent="0.2">
      <c r="B292" s="135"/>
      <c r="D292" s="121" t="s">
        <v>96</v>
      </c>
      <c r="E292" s="136" t="s">
        <v>10</v>
      </c>
      <c r="F292" s="137" t="s">
        <v>336</v>
      </c>
      <c r="H292" s="138">
        <v>60</v>
      </c>
      <c r="I292" s="139"/>
      <c r="L292" s="135"/>
      <c r="M292" s="140"/>
      <c r="N292" s="141"/>
      <c r="O292" s="141"/>
      <c r="P292" s="141"/>
      <c r="Q292" s="141"/>
      <c r="R292" s="141"/>
      <c r="S292" s="141"/>
      <c r="T292" s="142"/>
      <c r="AT292" s="136" t="s">
        <v>96</v>
      </c>
      <c r="AU292" s="136" t="s">
        <v>2</v>
      </c>
      <c r="AV292" s="134" t="s">
        <v>2</v>
      </c>
      <c r="AW292" s="134" t="s">
        <v>98</v>
      </c>
      <c r="AX292" s="134" t="s">
        <v>84</v>
      </c>
      <c r="AY292" s="136" t="s">
        <v>85</v>
      </c>
    </row>
    <row r="293" spans="1:65" s="143" customFormat="1" x14ac:dyDescent="0.2">
      <c r="B293" s="144"/>
      <c r="D293" s="121" t="s">
        <v>96</v>
      </c>
      <c r="E293" s="145" t="s">
        <v>10</v>
      </c>
      <c r="F293" s="146" t="s">
        <v>102</v>
      </c>
      <c r="H293" s="147">
        <v>156</v>
      </c>
      <c r="I293" s="148"/>
      <c r="L293" s="144"/>
      <c r="M293" s="149"/>
      <c r="N293" s="150"/>
      <c r="O293" s="150"/>
      <c r="P293" s="150"/>
      <c r="Q293" s="150"/>
      <c r="R293" s="150"/>
      <c r="S293" s="150"/>
      <c r="T293" s="151"/>
      <c r="AT293" s="145" t="s">
        <v>96</v>
      </c>
      <c r="AU293" s="145" t="s">
        <v>2</v>
      </c>
      <c r="AV293" s="143" t="s">
        <v>92</v>
      </c>
      <c r="AW293" s="143" t="s">
        <v>98</v>
      </c>
      <c r="AX293" s="143" t="s">
        <v>83</v>
      </c>
      <c r="AY293" s="145" t="s">
        <v>85</v>
      </c>
    </row>
    <row r="294" spans="1:65" s="14" customFormat="1" ht="21.6" customHeight="1" x14ac:dyDescent="0.2">
      <c r="A294" s="10"/>
      <c r="B294" s="106"/>
      <c r="C294" s="107" t="s">
        <v>337</v>
      </c>
      <c r="D294" s="107" t="s">
        <v>87</v>
      </c>
      <c r="E294" s="108" t="s">
        <v>338</v>
      </c>
      <c r="F294" s="109" t="s">
        <v>339</v>
      </c>
      <c r="G294" s="110" t="s">
        <v>152</v>
      </c>
      <c r="H294" s="111">
        <v>744</v>
      </c>
      <c r="I294" s="112"/>
      <c r="J294" s="113">
        <f>ROUND(I294*H294,2)</f>
        <v>0</v>
      </c>
      <c r="K294" s="109" t="s">
        <v>10</v>
      </c>
      <c r="L294" s="11"/>
      <c r="M294" s="114" t="s">
        <v>10</v>
      </c>
      <c r="N294" s="115" t="s">
        <v>27</v>
      </c>
      <c r="O294" s="116"/>
      <c r="P294" s="117">
        <f>O294*H294</f>
        <v>0</v>
      </c>
      <c r="Q294" s="117">
        <v>0</v>
      </c>
      <c r="R294" s="117">
        <f>Q294*H294</f>
        <v>0</v>
      </c>
      <c r="S294" s="117">
        <v>0</v>
      </c>
      <c r="T294" s="118">
        <f>S294*H294</f>
        <v>0</v>
      </c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R294" s="119" t="s">
        <v>92</v>
      </c>
      <c r="AT294" s="119" t="s">
        <v>87</v>
      </c>
      <c r="AU294" s="119" t="s">
        <v>2</v>
      </c>
      <c r="AY294" s="2" t="s">
        <v>85</v>
      </c>
      <c r="BE294" s="120">
        <f>IF(N294="základní",J294,0)</f>
        <v>0</v>
      </c>
      <c r="BF294" s="120">
        <f>IF(N294="snížená",J294,0)</f>
        <v>0</v>
      </c>
      <c r="BG294" s="120">
        <f>IF(N294="zákl. přenesená",J294,0)</f>
        <v>0</v>
      </c>
      <c r="BH294" s="120">
        <f>IF(N294="sníž. přenesená",J294,0)</f>
        <v>0</v>
      </c>
      <c r="BI294" s="120">
        <f>IF(N294="nulová",J294,0)</f>
        <v>0</v>
      </c>
      <c r="BJ294" s="2" t="s">
        <v>83</v>
      </c>
      <c r="BK294" s="120">
        <f>ROUND(I294*H294,2)</f>
        <v>0</v>
      </c>
      <c r="BL294" s="2" t="s">
        <v>92</v>
      </c>
      <c r="BM294" s="119" t="s">
        <v>340</v>
      </c>
    </row>
    <row r="295" spans="1:65" s="14" customFormat="1" ht="19.5" x14ac:dyDescent="0.2">
      <c r="A295" s="10"/>
      <c r="B295" s="11"/>
      <c r="C295" s="10"/>
      <c r="D295" s="121" t="s">
        <v>94</v>
      </c>
      <c r="E295" s="10"/>
      <c r="F295" s="122" t="s">
        <v>339</v>
      </c>
      <c r="G295" s="10"/>
      <c r="H295" s="10"/>
      <c r="I295" s="12"/>
      <c r="J295" s="10"/>
      <c r="K295" s="10"/>
      <c r="L295" s="11"/>
      <c r="M295" s="123"/>
      <c r="N295" s="124"/>
      <c r="O295" s="116"/>
      <c r="P295" s="116"/>
      <c r="Q295" s="116"/>
      <c r="R295" s="116"/>
      <c r="S295" s="116"/>
      <c r="T295" s="125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T295" s="2" t="s">
        <v>94</v>
      </c>
      <c r="AU295" s="2" t="s">
        <v>2</v>
      </c>
    </row>
    <row r="296" spans="1:65" s="134" customFormat="1" x14ac:dyDescent="0.2">
      <c r="B296" s="135"/>
      <c r="D296" s="121" t="s">
        <v>96</v>
      </c>
      <c r="E296" s="136" t="s">
        <v>10</v>
      </c>
      <c r="F296" s="137" t="s">
        <v>341</v>
      </c>
      <c r="H296" s="138">
        <v>384</v>
      </c>
      <c r="I296" s="139"/>
      <c r="L296" s="135"/>
      <c r="M296" s="140"/>
      <c r="N296" s="141"/>
      <c r="O296" s="141"/>
      <c r="P296" s="141"/>
      <c r="Q296" s="141"/>
      <c r="R296" s="141"/>
      <c r="S296" s="141"/>
      <c r="T296" s="142"/>
      <c r="AT296" s="136" t="s">
        <v>96</v>
      </c>
      <c r="AU296" s="136" t="s">
        <v>2</v>
      </c>
      <c r="AV296" s="134" t="s">
        <v>2</v>
      </c>
      <c r="AW296" s="134" t="s">
        <v>98</v>
      </c>
      <c r="AX296" s="134" t="s">
        <v>84</v>
      </c>
      <c r="AY296" s="136" t="s">
        <v>85</v>
      </c>
    </row>
    <row r="297" spans="1:65" s="134" customFormat="1" x14ac:dyDescent="0.2">
      <c r="B297" s="135"/>
      <c r="D297" s="121" t="s">
        <v>96</v>
      </c>
      <c r="E297" s="136" t="s">
        <v>10</v>
      </c>
      <c r="F297" s="137" t="s">
        <v>342</v>
      </c>
      <c r="H297" s="138">
        <v>360</v>
      </c>
      <c r="I297" s="139"/>
      <c r="L297" s="135"/>
      <c r="M297" s="140"/>
      <c r="N297" s="141"/>
      <c r="O297" s="141"/>
      <c r="P297" s="141"/>
      <c r="Q297" s="141"/>
      <c r="R297" s="141"/>
      <c r="S297" s="141"/>
      <c r="T297" s="142"/>
      <c r="AT297" s="136" t="s">
        <v>96</v>
      </c>
      <c r="AU297" s="136" t="s">
        <v>2</v>
      </c>
      <c r="AV297" s="134" t="s">
        <v>2</v>
      </c>
      <c r="AW297" s="134" t="s">
        <v>98</v>
      </c>
      <c r="AX297" s="134" t="s">
        <v>84</v>
      </c>
      <c r="AY297" s="136" t="s">
        <v>85</v>
      </c>
    </row>
    <row r="298" spans="1:65" s="143" customFormat="1" x14ac:dyDescent="0.2">
      <c r="B298" s="144"/>
      <c r="D298" s="121" t="s">
        <v>96</v>
      </c>
      <c r="E298" s="145" t="s">
        <v>10</v>
      </c>
      <c r="F298" s="146" t="s">
        <v>102</v>
      </c>
      <c r="H298" s="147">
        <v>744</v>
      </c>
      <c r="I298" s="148"/>
      <c r="L298" s="144"/>
      <c r="M298" s="149"/>
      <c r="N298" s="150"/>
      <c r="O298" s="150"/>
      <c r="P298" s="150"/>
      <c r="Q298" s="150"/>
      <c r="R298" s="150"/>
      <c r="S298" s="150"/>
      <c r="T298" s="151"/>
      <c r="AT298" s="145" t="s">
        <v>96</v>
      </c>
      <c r="AU298" s="145" t="s">
        <v>2</v>
      </c>
      <c r="AV298" s="143" t="s">
        <v>92</v>
      </c>
      <c r="AW298" s="143" t="s">
        <v>98</v>
      </c>
      <c r="AX298" s="143" t="s">
        <v>83</v>
      </c>
      <c r="AY298" s="145" t="s">
        <v>85</v>
      </c>
    </row>
    <row r="299" spans="1:65" s="14" customFormat="1" ht="21.6" customHeight="1" x14ac:dyDescent="0.2">
      <c r="A299" s="10"/>
      <c r="B299" s="106"/>
      <c r="C299" s="107" t="s">
        <v>343</v>
      </c>
      <c r="D299" s="107" t="s">
        <v>87</v>
      </c>
      <c r="E299" s="108" t="s">
        <v>344</v>
      </c>
      <c r="F299" s="109" t="s">
        <v>345</v>
      </c>
      <c r="G299" s="110" t="s">
        <v>152</v>
      </c>
      <c r="H299" s="111">
        <v>468</v>
      </c>
      <c r="I299" s="112"/>
      <c r="J299" s="113">
        <f>ROUND(I299*H299,2)</f>
        <v>0</v>
      </c>
      <c r="K299" s="109" t="s">
        <v>10</v>
      </c>
      <c r="L299" s="11"/>
      <c r="M299" s="114" t="s">
        <v>10</v>
      </c>
      <c r="N299" s="115" t="s">
        <v>27</v>
      </c>
      <c r="O299" s="116"/>
      <c r="P299" s="117">
        <f>O299*H299</f>
        <v>0</v>
      </c>
      <c r="Q299" s="117">
        <v>0</v>
      </c>
      <c r="R299" s="117">
        <f>Q299*H299</f>
        <v>0</v>
      </c>
      <c r="S299" s="117">
        <v>0</v>
      </c>
      <c r="T299" s="118">
        <f>S299*H299</f>
        <v>0</v>
      </c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R299" s="119" t="s">
        <v>92</v>
      </c>
      <c r="AT299" s="119" t="s">
        <v>87</v>
      </c>
      <c r="AU299" s="119" t="s">
        <v>2</v>
      </c>
      <c r="AY299" s="2" t="s">
        <v>85</v>
      </c>
      <c r="BE299" s="120">
        <f>IF(N299="základní",J299,0)</f>
        <v>0</v>
      </c>
      <c r="BF299" s="120">
        <f>IF(N299="snížená",J299,0)</f>
        <v>0</v>
      </c>
      <c r="BG299" s="120">
        <f>IF(N299="zákl. přenesená",J299,0)</f>
        <v>0</v>
      </c>
      <c r="BH299" s="120">
        <f>IF(N299="sníž. přenesená",J299,0)</f>
        <v>0</v>
      </c>
      <c r="BI299" s="120">
        <f>IF(N299="nulová",J299,0)</f>
        <v>0</v>
      </c>
      <c r="BJ299" s="2" t="s">
        <v>83</v>
      </c>
      <c r="BK299" s="120">
        <f>ROUND(I299*H299,2)</f>
        <v>0</v>
      </c>
      <c r="BL299" s="2" t="s">
        <v>92</v>
      </c>
      <c r="BM299" s="119" t="s">
        <v>346</v>
      </c>
    </row>
    <row r="300" spans="1:65" s="14" customFormat="1" ht="19.5" x14ac:dyDescent="0.2">
      <c r="A300" s="10"/>
      <c r="B300" s="11"/>
      <c r="C300" s="10"/>
      <c r="D300" s="121" t="s">
        <v>94</v>
      </c>
      <c r="E300" s="10"/>
      <c r="F300" s="122" t="s">
        <v>345</v>
      </c>
      <c r="G300" s="10"/>
      <c r="H300" s="10"/>
      <c r="I300" s="12"/>
      <c r="J300" s="10"/>
      <c r="K300" s="10"/>
      <c r="L300" s="11"/>
      <c r="M300" s="123"/>
      <c r="N300" s="124"/>
      <c r="O300" s="116"/>
      <c r="P300" s="116"/>
      <c r="Q300" s="116"/>
      <c r="R300" s="116"/>
      <c r="S300" s="116"/>
      <c r="T300" s="125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T300" s="2" t="s">
        <v>94</v>
      </c>
      <c r="AU300" s="2" t="s">
        <v>2</v>
      </c>
    </row>
    <row r="301" spans="1:65" s="134" customFormat="1" x14ac:dyDescent="0.2">
      <c r="B301" s="135"/>
      <c r="D301" s="121" t="s">
        <v>96</v>
      </c>
      <c r="E301" s="136" t="s">
        <v>10</v>
      </c>
      <c r="F301" s="137" t="s">
        <v>347</v>
      </c>
      <c r="H301" s="138">
        <v>276</v>
      </c>
      <c r="I301" s="139"/>
      <c r="L301" s="135"/>
      <c r="M301" s="140"/>
      <c r="N301" s="141"/>
      <c r="O301" s="141"/>
      <c r="P301" s="141"/>
      <c r="Q301" s="141"/>
      <c r="R301" s="141"/>
      <c r="S301" s="141"/>
      <c r="T301" s="142"/>
      <c r="AT301" s="136" t="s">
        <v>96</v>
      </c>
      <c r="AU301" s="136" t="s">
        <v>2</v>
      </c>
      <c r="AV301" s="134" t="s">
        <v>2</v>
      </c>
      <c r="AW301" s="134" t="s">
        <v>98</v>
      </c>
      <c r="AX301" s="134" t="s">
        <v>84</v>
      </c>
      <c r="AY301" s="136" t="s">
        <v>85</v>
      </c>
    </row>
    <row r="302" spans="1:65" s="134" customFormat="1" x14ac:dyDescent="0.2">
      <c r="B302" s="135"/>
      <c r="D302" s="121" t="s">
        <v>96</v>
      </c>
      <c r="E302" s="136" t="s">
        <v>10</v>
      </c>
      <c r="F302" s="137" t="s">
        <v>348</v>
      </c>
      <c r="H302" s="138">
        <v>192</v>
      </c>
      <c r="I302" s="139"/>
      <c r="L302" s="135"/>
      <c r="M302" s="140"/>
      <c r="N302" s="141"/>
      <c r="O302" s="141"/>
      <c r="P302" s="141"/>
      <c r="Q302" s="141"/>
      <c r="R302" s="141"/>
      <c r="S302" s="141"/>
      <c r="T302" s="142"/>
      <c r="AT302" s="136" t="s">
        <v>96</v>
      </c>
      <c r="AU302" s="136" t="s">
        <v>2</v>
      </c>
      <c r="AV302" s="134" t="s">
        <v>2</v>
      </c>
      <c r="AW302" s="134" t="s">
        <v>98</v>
      </c>
      <c r="AX302" s="134" t="s">
        <v>84</v>
      </c>
      <c r="AY302" s="136" t="s">
        <v>85</v>
      </c>
    </row>
    <row r="303" spans="1:65" s="143" customFormat="1" x14ac:dyDescent="0.2">
      <c r="B303" s="144"/>
      <c r="D303" s="121" t="s">
        <v>96</v>
      </c>
      <c r="E303" s="145" t="s">
        <v>10</v>
      </c>
      <c r="F303" s="146" t="s">
        <v>102</v>
      </c>
      <c r="H303" s="147">
        <v>468</v>
      </c>
      <c r="I303" s="148"/>
      <c r="L303" s="144"/>
      <c r="M303" s="149"/>
      <c r="N303" s="150"/>
      <c r="O303" s="150"/>
      <c r="P303" s="150"/>
      <c r="Q303" s="150"/>
      <c r="R303" s="150"/>
      <c r="S303" s="150"/>
      <c r="T303" s="151"/>
      <c r="AT303" s="145" t="s">
        <v>96</v>
      </c>
      <c r="AU303" s="145" t="s">
        <v>2</v>
      </c>
      <c r="AV303" s="143" t="s">
        <v>92</v>
      </c>
      <c r="AW303" s="143" t="s">
        <v>98</v>
      </c>
      <c r="AX303" s="143" t="s">
        <v>83</v>
      </c>
      <c r="AY303" s="145" t="s">
        <v>85</v>
      </c>
    </row>
    <row r="304" spans="1:65" s="92" customFormat="1" ht="22.9" customHeight="1" x14ac:dyDescent="0.2">
      <c r="B304" s="93"/>
      <c r="D304" s="94" t="s">
        <v>81</v>
      </c>
      <c r="E304" s="104" t="s">
        <v>108</v>
      </c>
      <c r="F304" s="104" t="s">
        <v>349</v>
      </c>
      <c r="I304" s="96"/>
      <c r="J304" s="105">
        <f>BK304</f>
        <v>0</v>
      </c>
      <c r="L304" s="93"/>
      <c r="M304" s="98"/>
      <c r="N304" s="99"/>
      <c r="O304" s="99"/>
      <c r="P304" s="100">
        <f>SUM(P305:P567)</f>
        <v>0</v>
      </c>
      <c r="Q304" s="99"/>
      <c r="R304" s="100">
        <f>SUM(R305:R567)</f>
        <v>845.30878724000013</v>
      </c>
      <c r="S304" s="99"/>
      <c r="T304" s="101">
        <f>SUM(T305:T567)</f>
        <v>0</v>
      </c>
      <c r="AR304" s="94" t="s">
        <v>83</v>
      </c>
      <c r="AT304" s="102" t="s">
        <v>81</v>
      </c>
      <c r="AU304" s="102" t="s">
        <v>83</v>
      </c>
      <c r="AY304" s="94" t="s">
        <v>85</v>
      </c>
      <c r="BK304" s="103">
        <f>SUM(BK305:BK567)</f>
        <v>0</v>
      </c>
    </row>
    <row r="305" spans="1:65" s="14" customFormat="1" ht="14.45" customHeight="1" x14ac:dyDescent="0.2">
      <c r="A305" s="10"/>
      <c r="B305" s="106"/>
      <c r="C305" s="107" t="s">
        <v>350</v>
      </c>
      <c r="D305" s="107" t="s">
        <v>87</v>
      </c>
      <c r="E305" s="108" t="s">
        <v>351</v>
      </c>
      <c r="F305" s="109" t="s">
        <v>352</v>
      </c>
      <c r="G305" s="110" t="s">
        <v>90</v>
      </c>
      <c r="H305" s="111">
        <v>13.237</v>
      </c>
      <c r="I305" s="112"/>
      <c r="J305" s="113">
        <f>ROUND(I305*H305,2)</f>
        <v>0</v>
      </c>
      <c r="K305" s="109" t="s">
        <v>91</v>
      </c>
      <c r="L305" s="11"/>
      <c r="M305" s="114" t="s">
        <v>10</v>
      </c>
      <c r="N305" s="115" t="s">
        <v>27</v>
      </c>
      <c r="O305" s="116"/>
      <c r="P305" s="117">
        <f>O305*H305</f>
        <v>0</v>
      </c>
      <c r="Q305" s="117">
        <v>2.45329</v>
      </c>
      <c r="R305" s="117">
        <f>Q305*H305</f>
        <v>32.474199730000002</v>
      </c>
      <c r="S305" s="117">
        <v>0</v>
      </c>
      <c r="T305" s="118">
        <f>S305*H305</f>
        <v>0</v>
      </c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R305" s="119" t="s">
        <v>92</v>
      </c>
      <c r="AT305" s="119" t="s">
        <v>87</v>
      </c>
      <c r="AU305" s="119" t="s">
        <v>2</v>
      </c>
      <c r="AY305" s="2" t="s">
        <v>85</v>
      </c>
      <c r="BE305" s="120">
        <f>IF(N305="základní",J305,0)</f>
        <v>0</v>
      </c>
      <c r="BF305" s="120">
        <f>IF(N305="snížená",J305,0)</f>
        <v>0</v>
      </c>
      <c r="BG305" s="120">
        <f>IF(N305="zákl. přenesená",J305,0)</f>
        <v>0</v>
      </c>
      <c r="BH305" s="120">
        <f>IF(N305="sníž. přenesená",J305,0)</f>
        <v>0</v>
      </c>
      <c r="BI305" s="120">
        <f>IF(N305="nulová",J305,0)</f>
        <v>0</v>
      </c>
      <c r="BJ305" s="2" t="s">
        <v>83</v>
      </c>
      <c r="BK305" s="120">
        <f>ROUND(I305*H305,2)</f>
        <v>0</v>
      </c>
      <c r="BL305" s="2" t="s">
        <v>92</v>
      </c>
      <c r="BM305" s="119" t="s">
        <v>353</v>
      </c>
    </row>
    <row r="306" spans="1:65" s="14" customFormat="1" ht="19.5" x14ac:dyDescent="0.2">
      <c r="A306" s="10"/>
      <c r="B306" s="11"/>
      <c r="C306" s="10"/>
      <c r="D306" s="121" t="s">
        <v>94</v>
      </c>
      <c r="E306" s="10"/>
      <c r="F306" s="122" t="s">
        <v>354</v>
      </c>
      <c r="G306" s="10"/>
      <c r="H306" s="10"/>
      <c r="I306" s="12"/>
      <c r="J306" s="10"/>
      <c r="K306" s="10"/>
      <c r="L306" s="11"/>
      <c r="M306" s="123"/>
      <c r="N306" s="124"/>
      <c r="O306" s="116"/>
      <c r="P306" s="116"/>
      <c r="Q306" s="116"/>
      <c r="R306" s="116"/>
      <c r="S306" s="116"/>
      <c r="T306" s="125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T306" s="2" t="s">
        <v>94</v>
      </c>
      <c r="AU306" s="2" t="s">
        <v>2</v>
      </c>
    </row>
    <row r="307" spans="1:65" s="126" customFormat="1" x14ac:dyDescent="0.2">
      <c r="B307" s="127"/>
      <c r="D307" s="121" t="s">
        <v>96</v>
      </c>
      <c r="E307" s="128" t="s">
        <v>10</v>
      </c>
      <c r="F307" s="129" t="s">
        <v>355</v>
      </c>
      <c r="H307" s="128" t="s">
        <v>10</v>
      </c>
      <c r="I307" s="130"/>
      <c r="L307" s="127"/>
      <c r="M307" s="131"/>
      <c r="N307" s="132"/>
      <c r="O307" s="132"/>
      <c r="P307" s="132"/>
      <c r="Q307" s="132"/>
      <c r="R307" s="132"/>
      <c r="S307" s="132"/>
      <c r="T307" s="133"/>
      <c r="AT307" s="128" t="s">
        <v>96</v>
      </c>
      <c r="AU307" s="128" t="s">
        <v>2</v>
      </c>
      <c r="AV307" s="126" t="s">
        <v>83</v>
      </c>
      <c r="AW307" s="126" t="s">
        <v>98</v>
      </c>
      <c r="AX307" s="126" t="s">
        <v>84</v>
      </c>
      <c r="AY307" s="128" t="s">
        <v>85</v>
      </c>
    </row>
    <row r="308" spans="1:65" s="126" customFormat="1" x14ac:dyDescent="0.2">
      <c r="B308" s="127"/>
      <c r="D308" s="121" t="s">
        <v>96</v>
      </c>
      <c r="E308" s="128" t="s">
        <v>10</v>
      </c>
      <c r="F308" s="129" t="s">
        <v>356</v>
      </c>
      <c r="H308" s="128" t="s">
        <v>10</v>
      </c>
      <c r="I308" s="130"/>
      <c r="L308" s="127"/>
      <c r="M308" s="131"/>
      <c r="N308" s="132"/>
      <c r="O308" s="132"/>
      <c r="P308" s="132"/>
      <c r="Q308" s="132"/>
      <c r="R308" s="132"/>
      <c r="S308" s="132"/>
      <c r="T308" s="133"/>
      <c r="AT308" s="128" t="s">
        <v>96</v>
      </c>
      <c r="AU308" s="128" t="s">
        <v>2</v>
      </c>
      <c r="AV308" s="126" t="s">
        <v>83</v>
      </c>
      <c r="AW308" s="126" t="s">
        <v>98</v>
      </c>
      <c r="AX308" s="126" t="s">
        <v>84</v>
      </c>
      <c r="AY308" s="128" t="s">
        <v>85</v>
      </c>
    </row>
    <row r="309" spans="1:65" s="126" customFormat="1" x14ac:dyDescent="0.2">
      <c r="B309" s="127"/>
      <c r="D309" s="121" t="s">
        <v>96</v>
      </c>
      <c r="E309" s="128" t="s">
        <v>10</v>
      </c>
      <c r="F309" s="129" t="s">
        <v>357</v>
      </c>
      <c r="H309" s="128" t="s">
        <v>10</v>
      </c>
      <c r="I309" s="130"/>
      <c r="L309" s="127"/>
      <c r="M309" s="131"/>
      <c r="N309" s="132"/>
      <c r="O309" s="132"/>
      <c r="P309" s="132"/>
      <c r="Q309" s="132"/>
      <c r="R309" s="132"/>
      <c r="S309" s="132"/>
      <c r="T309" s="133"/>
      <c r="AT309" s="128" t="s">
        <v>96</v>
      </c>
      <c r="AU309" s="128" t="s">
        <v>2</v>
      </c>
      <c r="AV309" s="126" t="s">
        <v>83</v>
      </c>
      <c r="AW309" s="126" t="s">
        <v>98</v>
      </c>
      <c r="AX309" s="126" t="s">
        <v>84</v>
      </c>
      <c r="AY309" s="128" t="s">
        <v>85</v>
      </c>
    </row>
    <row r="310" spans="1:65" s="134" customFormat="1" x14ac:dyDescent="0.2">
      <c r="B310" s="135"/>
      <c r="D310" s="121" t="s">
        <v>96</v>
      </c>
      <c r="E310" s="136" t="s">
        <v>10</v>
      </c>
      <c r="F310" s="137" t="s">
        <v>358</v>
      </c>
      <c r="H310" s="138">
        <v>13.237</v>
      </c>
      <c r="I310" s="139"/>
      <c r="L310" s="135"/>
      <c r="M310" s="140"/>
      <c r="N310" s="141"/>
      <c r="O310" s="141"/>
      <c r="P310" s="141"/>
      <c r="Q310" s="141"/>
      <c r="R310" s="141"/>
      <c r="S310" s="141"/>
      <c r="T310" s="142"/>
      <c r="AT310" s="136" t="s">
        <v>96</v>
      </c>
      <c r="AU310" s="136" t="s">
        <v>2</v>
      </c>
      <c r="AV310" s="134" t="s">
        <v>2</v>
      </c>
      <c r="AW310" s="134" t="s">
        <v>98</v>
      </c>
      <c r="AX310" s="134" t="s">
        <v>83</v>
      </c>
      <c r="AY310" s="136" t="s">
        <v>85</v>
      </c>
    </row>
    <row r="311" spans="1:65" s="14" customFormat="1" ht="21.6" customHeight="1" x14ac:dyDescent="0.2">
      <c r="A311" s="10"/>
      <c r="B311" s="106"/>
      <c r="C311" s="107" t="s">
        <v>359</v>
      </c>
      <c r="D311" s="107" t="s">
        <v>87</v>
      </c>
      <c r="E311" s="108" t="s">
        <v>360</v>
      </c>
      <c r="F311" s="109" t="s">
        <v>361</v>
      </c>
      <c r="G311" s="110" t="s">
        <v>90</v>
      </c>
      <c r="H311" s="111">
        <v>217.399</v>
      </c>
      <c r="I311" s="112"/>
      <c r="J311" s="113">
        <f>ROUND(I311*H311,2)</f>
        <v>0</v>
      </c>
      <c r="K311" s="109" t="s">
        <v>91</v>
      </c>
      <c r="L311" s="11"/>
      <c r="M311" s="114" t="s">
        <v>10</v>
      </c>
      <c r="N311" s="115" t="s">
        <v>27</v>
      </c>
      <c r="O311" s="116"/>
      <c r="P311" s="117">
        <f>O311*H311</f>
        <v>0</v>
      </c>
      <c r="Q311" s="117">
        <v>2.45329</v>
      </c>
      <c r="R311" s="117">
        <f>Q311*H311</f>
        <v>533.34279271000003</v>
      </c>
      <c r="S311" s="117">
        <v>0</v>
      </c>
      <c r="T311" s="118">
        <f>S311*H311</f>
        <v>0</v>
      </c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R311" s="119" t="s">
        <v>92</v>
      </c>
      <c r="AT311" s="119" t="s">
        <v>87</v>
      </c>
      <c r="AU311" s="119" t="s">
        <v>2</v>
      </c>
      <c r="AY311" s="2" t="s">
        <v>85</v>
      </c>
      <c r="BE311" s="120">
        <f>IF(N311="základní",J311,0)</f>
        <v>0</v>
      </c>
      <c r="BF311" s="120">
        <f>IF(N311="snížená",J311,0)</f>
        <v>0</v>
      </c>
      <c r="BG311" s="120">
        <f>IF(N311="zákl. přenesená",J311,0)</f>
        <v>0</v>
      </c>
      <c r="BH311" s="120">
        <f>IF(N311="sníž. přenesená",J311,0)</f>
        <v>0</v>
      </c>
      <c r="BI311" s="120">
        <f>IF(N311="nulová",J311,0)</f>
        <v>0</v>
      </c>
      <c r="BJ311" s="2" t="s">
        <v>83</v>
      </c>
      <c r="BK311" s="120">
        <f>ROUND(I311*H311,2)</f>
        <v>0</v>
      </c>
      <c r="BL311" s="2" t="s">
        <v>92</v>
      </c>
      <c r="BM311" s="119" t="s">
        <v>362</v>
      </c>
    </row>
    <row r="312" spans="1:65" s="14" customFormat="1" ht="19.5" x14ac:dyDescent="0.2">
      <c r="A312" s="10"/>
      <c r="B312" s="11"/>
      <c r="C312" s="10"/>
      <c r="D312" s="121" t="s">
        <v>94</v>
      </c>
      <c r="E312" s="10"/>
      <c r="F312" s="122" t="s">
        <v>363</v>
      </c>
      <c r="G312" s="10"/>
      <c r="H312" s="10"/>
      <c r="I312" s="12"/>
      <c r="J312" s="10"/>
      <c r="K312" s="10"/>
      <c r="L312" s="11"/>
      <c r="M312" s="123"/>
      <c r="N312" s="124"/>
      <c r="O312" s="116"/>
      <c r="P312" s="116"/>
      <c r="Q312" s="116"/>
      <c r="R312" s="116"/>
      <c r="S312" s="116"/>
      <c r="T312" s="125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T312" s="2" t="s">
        <v>94</v>
      </c>
      <c r="AU312" s="2" t="s">
        <v>2</v>
      </c>
    </row>
    <row r="313" spans="1:65" s="126" customFormat="1" x14ac:dyDescent="0.2">
      <c r="B313" s="127"/>
      <c r="D313" s="121" t="s">
        <v>96</v>
      </c>
      <c r="E313" s="128" t="s">
        <v>10</v>
      </c>
      <c r="F313" s="129" t="s">
        <v>355</v>
      </c>
      <c r="H313" s="128" t="s">
        <v>10</v>
      </c>
      <c r="I313" s="130"/>
      <c r="L313" s="127"/>
      <c r="M313" s="131"/>
      <c r="N313" s="132"/>
      <c r="O313" s="132"/>
      <c r="P313" s="132"/>
      <c r="Q313" s="132"/>
      <c r="R313" s="132"/>
      <c r="S313" s="132"/>
      <c r="T313" s="133"/>
      <c r="AT313" s="128" t="s">
        <v>96</v>
      </c>
      <c r="AU313" s="128" t="s">
        <v>2</v>
      </c>
      <c r="AV313" s="126" t="s">
        <v>83</v>
      </c>
      <c r="AW313" s="126" t="s">
        <v>98</v>
      </c>
      <c r="AX313" s="126" t="s">
        <v>84</v>
      </c>
      <c r="AY313" s="128" t="s">
        <v>85</v>
      </c>
    </row>
    <row r="314" spans="1:65" s="126" customFormat="1" x14ac:dyDescent="0.2">
      <c r="B314" s="127"/>
      <c r="D314" s="121" t="s">
        <v>96</v>
      </c>
      <c r="E314" s="128" t="s">
        <v>10</v>
      </c>
      <c r="F314" s="129" t="s">
        <v>364</v>
      </c>
      <c r="H314" s="128" t="s">
        <v>10</v>
      </c>
      <c r="I314" s="130"/>
      <c r="L314" s="127"/>
      <c r="M314" s="131"/>
      <c r="N314" s="132"/>
      <c r="O314" s="132"/>
      <c r="P314" s="132"/>
      <c r="Q314" s="132"/>
      <c r="R314" s="132"/>
      <c r="S314" s="132"/>
      <c r="T314" s="133"/>
      <c r="AT314" s="128" t="s">
        <v>96</v>
      </c>
      <c r="AU314" s="128" t="s">
        <v>2</v>
      </c>
      <c r="AV314" s="126" t="s">
        <v>83</v>
      </c>
      <c r="AW314" s="126" t="s">
        <v>98</v>
      </c>
      <c r="AX314" s="126" t="s">
        <v>84</v>
      </c>
      <c r="AY314" s="128" t="s">
        <v>85</v>
      </c>
    </row>
    <row r="315" spans="1:65" s="126" customFormat="1" x14ac:dyDescent="0.2">
      <c r="B315" s="127"/>
      <c r="D315" s="121" t="s">
        <v>96</v>
      </c>
      <c r="E315" s="128" t="s">
        <v>10</v>
      </c>
      <c r="F315" s="129" t="s">
        <v>365</v>
      </c>
      <c r="H315" s="128" t="s">
        <v>10</v>
      </c>
      <c r="I315" s="130"/>
      <c r="L315" s="127"/>
      <c r="M315" s="131"/>
      <c r="N315" s="132"/>
      <c r="O315" s="132"/>
      <c r="P315" s="132"/>
      <c r="Q315" s="132"/>
      <c r="R315" s="132"/>
      <c r="S315" s="132"/>
      <c r="T315" s="133"/>
      <c r="AT315" s="128" t="s">
        <v>96</v>
      </c>
      <c r="AU315" s="128" t="s">
        <v>2</v>
      </c>
      <c r="AV315" s="126" t="s">
        <v>83</v>
      </c>
      <c r="AW315" s="126" t="s">
        <v>98</v>
      </c>
      <c r="AX315" s="126" t="s">
        <v>84</v>
      </c>
      <c r="AY315" s="128" t="s">
        <v>85</v>
      </c>
    </row>
    <row r="316" spans="1:65" s="126" customFormat="1" x14ac:dyDescent="0.2">
      <c r="B316" s="127"/>
      <c r="D316" s="121" t="s">
        <v>96</v>
      </c>
      <c r="E316" s="128" t="s">
        <v>10</v>
      </c>
      <c r="F316" s="129" t="s">
        <v>366</v>
      </c>
      <c r="H316" s="128" t="s">
        <v>10</v>
      </c>
      <c r="I316" s="130"/>
      <c r="L316" s="127"/>
      <c r="M316" s="131"/>
      <c r="N316" s="132"/>
      <c r="O316" s="132"/>
      <c r="P316" s="132"/>
      <c r="Q316" s="132"/>
      <c r="R316" s="132"/>
      <c r="S316" s="132"/>
      <c r="T316" s="133"/>
      <c r="AT316" s="128" t="s">
        <v>96</v>
      </c>
      <c r="AU316" s="128" t="s">
        <v>2</v>
      </c>
      <c r="AV316" s="126" t="s">
        <v>83</v>
      </c>
      <c r="AW316" s="126" t="s">
        <v>98</v>
      </c>
      <c r="AX316" s="126" t="s">
        <v>84</v>
      </c>
      <c r="AY316" s="128" t="s">
        <v>85</v>
      </c>
    </row>
    <row r="317" spans="1:65" s="134" customFormat="1" ht="33.75" x14ac:dyDescent="0.2">
      <c r="B317" s="135"/>
      <c r="D317" s="121" t="s">
        <v>96</v>
      </c>
      <c r="E317" s="136" t="s">
        <v>10</v>
      </c>
      <c r="F317" s="137" t="s">
        <v>367</v>
      </c>
      <c r="H317" s="138">
        <v>11.151999999999999</v>
      </c>
      <c r="I317" s="139"/>
      <c r="L317" s="135"/>
      <c r="M317" s="140"/>
      <c r="N317" s="141"/>
      <c r="O317" s="141"/>
      <c r="P317" s="141"/>
      <c r="Q317" s="141"/>
      <c r="R317" s="141"/>
      <c r="S317" s="141"/>
      <c r="T317" s="142"/>
      <c r="AT317" s="136" t="s">
        <v>96</v>
      </c>
      <c r="AU317" s="136" t="s">
        <v>2</v>
      </c>
      <c r="AV317" s="134" t="s">
        <v>2</v>
      </c>
      <c r="AW317" s="134" t="s">
        <v>98</v>
      </c>
      <c r="AX317" s="134" t="s">
        <v>84</v>
      </c>
      <c r="AY317" s="136" t="s">
        <v>85</v>
      </c>
    </row>
    <row r="318" spans="1:65" s="134" customFormat="1" x14ac:dyDescent="0.2">
      <c r="B318" s="135"/>
      <c r="D318" s="121" t="s">
        <v>96</v>
      </c>
      <c r="E318" s="136" t="s">
        <v>10</v>
      </c>
      <c r="F318" s="137" t="s">
        <v>368</v>
      </c>
      <c r="H318" s="138">
        <v>7.1509999999999998</v>
      </c>
      <c r="I318" s="139"/>
      <c r="L318" s="135"/>
      <c r="M318" s="140"/>
      <c r="N318" s="141"/>
      <c r="O318" s="141"/>
      <c r="P318" s="141"/>
      <c r="Q318" s="141"/>
      <c r="R318" s="141"/>
      <c r="S318" s="141"/>
      <c r="T318" s="142"/>
      <c r="AT318" s="136" t="s">
        <v>96</v>
      </c>
      <c r="AU318" s="136" t="s">
        <v>2</v>
      </c>
      <c r="AV318" s="134" t="s">
        <v>2</v>
      </c>
      <c r="AW318" s="134" t="s">
        <v>98</v>
      </c>
      <c r="AX318" s="134" t="s">
        <v>84</v>
      </c>
      <c r="AY318" s="136" t="s">
        <v>85</v>
      </c>
    </row>
    <row r="319" spans="1:65" s="126" customFormat="1" x14ac:dyDescent="0.2">
      <c r="B319" s="127"/>
      <c r="D319" s="121" t="s">
        <v>96</v>
      </c>
      <c r="E319" s="128" t="s">
        <v>10</v>
      </c>
      <c r="F319" s="129" t="s">
        <v>369</v>
      </c>
      <c r="H319" s="128" t="s">
        <v>10</v>
      </c>
      <c r="I319" s="130"/>
      <c r="L319" s="127"/>
      <c r="M319" s="131"/>
      <c r="N319" s="132"/>
      <c r="O319" s="132"/>
      <c r="P319" s="132"/>
      <c r="Q319" s="132"/>
      <c r="R319" s="132"/>
      <c r="S319" s="132"/>
      <c r="T319" s="133"/>
      <c r="AT319" s="128" t="s">
        <v>96</v>
      </c>
      <c r="AU319" s="128" t="s">
        <v>2</v>
      </c>
      <c r="AV319" s="126" t="s">
        <v>83</v>
      </c>
      <c r="AW319" s="126" t="s">
        <v>98</v>
      </c>
      <c r="AX319" s="126" t="s">
        <v>84</v>
      </c>
      <c r="AY319" s="128" t="s">
        <v>85</v>
      </c>
    </row>
    <row r="320" spans="1:65" s="134" customFormat="1" ht="22.5" x14ac:dyDescent="0.2">
      <c r="B320" s="135"/>
      <c r="D320" s="121" t="s">
        <v>96</v>
      </c>
      <c r="E320" s="136" t="s">
        <v>10</v>
      </c>
      <c r="F320" s="137" t="s">
        <v>370</v>
      </c>
      <c r="H320" s="138">
        <v>5.87</v>
      </c>
      <c r="I320" s="139"/>
      <c r="L320" s="135"/>
      <c r="M320" s="140"/>
      <c r="N320" s="141"/>
      <c r="O320" s="141"/>
      <c r="P320" s="141"/>
      <c r="Q320" s="141"/>
      <c r="R320" s="141"/>
      <c r="S320" s="141"/>
      <c r="T320" s="142"/>
      <c r="AT320" s="136" t="s">
        <v>96</v>
      </c>
      <c r="AU320" s="136" t="s">
        <v>2</v>
      </c>
      <c r="AV320" s="134" t="s">
        <v>2</v>
      </c>
      <c r="AW320" s="134" t="s">
        <v>98</v>
      </c>
      <c r="AX320" s="134" t="s">
        <v>84</v>
      </c>
      <c r="AY320" s="136" t="s">
        <v>85</v>
      </c>
    </row>
    <row r="321" spans="2:51" s="126" customFormat="1" x14ac:dyDescent="0.2">
      <c r="B321" s="127"/>
      <c r="D321" s="121" t="s">
        <v>96</v>
      </c>
      <c r="E321" s="128" t="s">
        <v>10</v>
      </c>
      <c r="F321" s="129" t="s">
        <v>371</v>
      </c>
      <c r="H321" s="128" t="s">
        <v>10</v>
      </c>
      <c r="I321" s="130"/>
      <c r="L321" s="127"/>
      <c r="M321" s="131"/>
      <c r="N321" s="132"/>
      <c r="O321" s="132"/>
      <c r="P321" s="132"/>
      <c r="Q321" s="132"/>
      <c r="R321" s="132"/>
      <c r="S321" s="132"/>
      <c r="T321" s="133"/>
      <c r="AT321" s="128" t="s">
        <v>96</v>
      </c>
      <c r="AU321" s="128" t="s">
        <v>2</v>
      </c>
      <c r="AV321" s="126" t="s">
        <v>83</v>
      </c>
      <c r="AW321" s="126" t="s">
        <v>98</v>
      </c>
      <c r="AX321" s="126" t="s">
        <v>84</v>
      </c>
      <c r="AY321" s="128" t="s">
        <v>85</v>
      </c>
    </row>
    <row r="322" spans="2:51" s="134" customFormat="1" x14ac:dyDescent="0.2">
      <c r="B322" s="135"/>
      <c r="D322" s="121" t="s">
        <v>96</v>
      </c>
      <c r="E322" s="136" t="s">
        <v>10</v>
      </c>
      <c r="F322" s="137" t="s">
        <v>372</v>
      </c>
      <c r="H322" s="138">
        <v>7.6950000000000003</v>
      </c>
      <c r="I322" s="139"/>
      <c r="L322" s="135"/>
      <c r="M322" s="140"/>
      <c r="N322" s="141"/>
      <c r="O322" s="141"/>
      <c r="P322" s="141"/>
      <c r="Q322" s="141"/>
      <c r="R322" s="141"/>
      <c r="S322" s="141"/>
      <c r="T322" s="142"/>
      <c r="AT322" s="136" t="s">
        <v>96</v>
      </c>
      <c r="AU322" s="136" t="s">
        <v>2</v>
      </c>
      <c r="AV322" s="134" t="s">
        <v>2</v>
      </c>
      <c r="AW322" s="134" t="s">
        <v>98</v>
      </c>
      <c r="AX322" s="134" t="s">
        <v>84</v>
      </c>
      <c r="AY322" s="136" t="s">
        <v>85</v>
      </c>
    </row>
    <row r="323" spans="2:51" s="126" customFormat="1" x14ac:dyDescent="0.2">
      <c r="B323" s="127"/>
      <c r="D323" s="121" t="s">
        <v>96</v>
      </c>
      <c r="E323" s="128" t="s">
        <v>10</v>
      </c>
      <c r="F323" s="129" t="s">
        <v>373</v>
      </c>
      <c r="H323" s="128" t="s">
        <v>10</v>
      </c>
      <c r="I323" s="130"/>
      <c r="L323" s="127"/>
      <c r="M323" s="131"/>
      <c r="N323" s="132"/>
      <c r="O323" s="132"/>
      <c r="P323" s="132"/>
      <c r="Q323" s="132"/>
      <c r="R323" s="132"/>
      <c r="S323" s="132"/>
      <c r="T323" s="133"/>
      <c r="AT323" s="128" t="s">
        <v>96</v>
      </c>
      <c r="AU323" s="128" t="s">
        <v>2</v>
      </c>
      <c r="AV323" s="126" t="s">
        <v>83</v>
      </c>
      <c r="AW323" s="126" t="s">
        <v>98</v>
      </c>
      <c r="AX323" s="126" t="s">
        <v>84</v>
      </c>
      <c r="AY323" s="128" t="s">
        <v>85</v>
      </c>
    </row>
    <row r="324" spans="2:51" s="134" customFormat="1" x14ac:dyDescent="0.2">
      <c r="B324" s="135"/>
      <c r="D324" s="121" t="s">
        <v>96</v>
      </c>
      <c r="E324" s="136" t="s">
        <v>10</v>
      </c>
      <c r="F324" s="137" t="s">
        <v>372</v>
      </c>
      <c r="H324" s="138">
        <v>7.6950000000000003</v>
      </c>
      <c r="I324" s="139"/>
      <c r="L324" s="135"/>
      <c r="M324" s="140"/>
      <c r="N324" s="141"/>
      <c r="O324" s="141"/>
      <c r="P324" s="141"/>
      <c r="Q324" s="141"/>
      <c r="R324" s="141"/>
      <c r="S324" s="141"/>
      <c r="T324" s="142"/>
      <c r="AT324" s="136" t="s">
        <v>96</v>
      </c>
      <c r="AU324" s="136" t="s">
        <v>2</v>
      </c>
      <c r="AV324" s="134" t="s">
        <v>2</v>
      </c>
      <c r="AW324" s="134" t="s">
        <v>98</v>
      </c>
      <c r="AX324" s="134" t="s">
        <v>84</v>
      </c>
      <c r="AY324" s="136" t="s">
        <v>85</v>
      </c>
    </row>
    <row r="325" spans="2:51" s="126" customFormat="1" x14ac:dyDescent="0.2">
      <c r="B325" s="127"/>
      <c r="D325" s="121" t="s">
        <v>96</v>
      </c>
      <c r="E325" s="128" t="s">
        <v>10</v>
      </c>
      <c r="F325" s="129" t="s">
        <v>374</v>
      </c>
      <c r="H325" s="128" t="s">
        <v>10</v>
      </c>
      <c r="I325" s="130"/>
      <c r="L325" s="127"/>
      <c r="M325" s="131"/>
      <c r="N325" s="132"/>
      <c r="O325" s="132"/>
      <c r="P325" s="132"/>
      <c r="Q325" s="132"/>
      <c r="R325" s="132"/>
      <c r="S325" s="132"/>
      <c r="T325" s="133"/>
      <c r="AT325" s="128" t="s">
        <v>96</v>
      </c>
      <c r="AU325" s="128" t="s">
        <v>2</v>
      </c>
      <c r="AV325" s="126" t="s">
        <v>83</v>
      </c>
      <c r="AW325" s="126" t="s">
        <v>98</v>
      </c>
      <c r="AX325" s="126" t="s">
        <v>84</v>
      </c>
      <c r="AY325" s="128" t="s">
        <v>85</v>
      </c>
    </row>
    <row r="326" spans="2:51" s="134" customFormat="1" x14ac:dyDescent="0.2">
      <c r="B326" s="135"/>
      <c r="D326" s="121" t="s">
        <v>96</v>
      </c>
      <c r="E326" s="136" t="s">
        <v>10</v>
      </c>
      <c r="F326" s="137" t="s">
        <v>375</v>
      </c>
      <c r="H326" s="138">
        <v>2.944</v>
      </c>
      <c r="I326" s="139"/>
      <c r="L326" s="135"/>
      <c r="M326" s="140"/>
      <c r="N326" s="141"/>
      <c r="O326" s="141"/>
      <c r="P326" s="141"/>
      <c r="Q326" s="141"/>
      <c r="R326" s="141"/>
      <c r="S326" s="141"/>
      <c r="T326" s="142"/>
      <c r="AT326" s="136" t="s">
        <v>96</v>
      </c>
      <c r="AU326" s="136" t="s">
        <v>2</v>
      </c>
      <c r="AV326" s="134" t="s">
        <v>2</v>
      </c>
      <c r="AW326" s="134" t="s">
        <v>98</v>
      </c>
      <c r="AX326" s="134" t="s">
        <v>84</v>
      </c>
      <c r="AY326" s="136" t="s">
        <v>85</v>
      </c>
    </row>
    <row r="327" spans="2:51" s="126" customFormat="1" x14ac:dyDescent="0.2">
      <c r="B327" s="127"/>
      <c r="D327" s="121" t="s">
        <v>96</v>
      </c>
      <c r="E327" s="128" t="s">
        <v>10</v>
      </c>
      <c r="F327" s="129" t="s">
        <v>376</v>
      </c>
      <c r="H327" s="128" t="s">
        <v>10</v>
      </c>
      <c r="I327" s="130"/>
      <c r="L327" s="127"/>
      <c r="M327" s="131"/>
      <c r="N327" s="132"/>
      <c r="O327" s="132"/>
      <c r="P327" s="132"/>
      <c r="Q327" s="132"/>
      <c r="R327" s="132"/>
      <c r="S327" s="132"/>
      <c r="T327" s="133"/>
      <c r="AT327" s="128" t="s">
        <v>96</v>
      </c>
      <c r="AU327" s="128" t="s">
        <v>2</v>
      </c>
      <c r="AV327" s="126" t="s">
        <v>83</v>
      </c>
      <c r="AW327" s="126" t="s">
        <v>98</v>
      </c>
      <c r="AX327" s="126" t="s">
        <v>84</v>
      </c>
      <c r="AY327" s="128" t="s">
        <v>85</v>
      </c>
    </row>
    <row r="328" spans="2:51" s="134" customFormat="1" x14ac:dyDescent="0.2">
      <c r="B328" s="135"/>
      <c r="D328" s="121" t="s">
        <v>96</v>
      </c>
      <c r="E328" s="136" t="s">
        <v>10</v>
      </c>
      <c r="F328" s="137" t="s">
        <v>375</v>
      </c>
      <c r="H328" s="138">
        <v>2.944</v>
      </c>
      <c r="I328" s="139"/>
      <c r="L328" s="135"/>
      <c r="M328" s="140"/>
      <c r="N328" s="141"/>
      <c r="O328" s="141"/>
      <c r="P328" s="141"/>
      <c r="Q328" s="141"/>
      <c r="R328" s="141"/>
      <c r="S328" s="141"/>
      <c r="T328" s="142"/>
      <c r="AT328" s="136" t="s">
        <v>96</v>
      </c>
      <c r="AU328" s="136" t="s">
        <v>2</v>
      </c>
      <c r="AV328" s="134" t="s">
        <v>2</v>
      </c>
      <c r="AW328" s="134" t="s">
        <v>98</v>
      </c>
      <c r="AX328" s="134" t="s">
        <v>84</v>
      </c>
      <c r="AY328" s="136" t="s">
        <v>85</v>
      </c>
    </row>
    <row r="329" spans="2:51" s="126" customFormat="1" x14ac:dyDescent="0.2">
      <c r="B329" s="127"/>
      <c r="D329" s="121" t="s">
        <v>96</v>
      </c>
      <c r="E329" s="128" t="s">
        <v>10</v>
      </c>
      <c r="F329" s="129" t="s">
        <v>377</v>
      </c>
      <c r="H329" s="128" t="s">
        <v>10</v>
      </c>
      <c r="I329" s="130"/>
      <c r="L329" s="127"/>
      <c r="M329" s="131"/>
      <c r="N329" s="132"/>
      <c r="O329" s="132"/>
      <c r="P329" s="132"/>
      <c r="Q329" s="132"/>
      <c r="R329" s="132"/>
      <c r="S329" s="132"/>
      <c r="T329" s="133"/>
      <c r="AT329" s="128" t="s">
        <v>96</v>
      </c>
      <c r="AU329" s="128" t="s">
        <v>2</v>
      </c>
      <c r="AV329" s="126" t="s">
        <v>83</v>
      </c>
      <c r="AW329" s="126" t="s">
        <v>98</v>
      </c>
      <c r="AX329" s="126" t="s">
        <v>84</v>
      </c>
      <c r="AY329" s="128" t="s">
        <v>85</v>
      </c>
    </row>
    <row r="330" spans="2:51" s="134" customFormat="1" ht="22.5" x14ac:dyDescent="0.2">
      <c r="B330" s="135"/>
      <c r="D330" s="121" t="s">
        <v>96</v>
      </c>
      <c r="E330" s="136" t="s">
        <v>10</v>
      </c>
      <c r="F330" s="137" t="s">
        <v>378</v>
      </c>
      <c r="H330" s="138">
        <v>24.614999999999998</v>
      </c>
      <c r="I330" s="139"/>
      <c r="L330" s="135"/>
      <c r="M330" s="140"/>
      <c r="N330" s="141"/>
      <c r="O330" s="141"/>
      <c r="P330" s="141"/>
      <c r="Q330" s="141"/>
      <c r="R330" s="141"/>
      <c r="S330" s="141"/>
      <c r="T330" s="142"/>
      <c r="AT330" s="136" t="s">
        <v>96</v>
      </c>
      <c r="AU330" s="136" t="s">
        <v>2</v>
      </c>
      <c r="AV330" s="134" t="s">
        <v>2</v>
      </c>
      <c r="AW330" s="134" t="s">
        <v>98</v>
      </c>
      <c r="AX330" s="134" t="s">
        <v>84</v>
      </c>
      <c r="AY330" s="136" t="s">
        <v>85</v>
      </c>
    </row>
    <row r="331" spans="2:51" s="126" customFormat="1" x14ac:dyDescent="0.2">
      <c r="B331" s="127"/>
      <c r="D331" s="121" t="s">
        <v>96</v>
      </c>
      <c r="E331" s="128" t="s">
        <v>10</v>
      </c>
      <c r="F331" s="129" t="s">
        <v>379</v>
      </c>
      <c r="H331" s="128" t="s">
        <v>10</v>
      </c>
      <c r="I331" s="130"/>
      <c r="L331" s="127"/>
      <c r="M331" s="131"/>
      <c r="N331" s="132"/>
      <c r="O331" s="132"/>
      <c r="P331" s="132"/>
      <c r="Q331" s="132"/>
      <c r="R331" s="132"/>
      <c r="S331" s="132"/>
      <c r="T331" s="133"/>
      <c r="AT331" s="128" t="s">
        <v>96</v>
      </c>
      <c r="AU331" s="128" t="s">
        <v>2</v>
      </c>
      <c r="AV331" s="126" t="s">
        <v>83</v>
      </c>
      <c r="AW331" s="126" t="s">
        <v>98</v>
      </c>
      <c r="AX331" s="126" t="s">
        <v>84</v>
      </c>
      <c r="AY331" s="128" t="s">
        <v>85</v>
      </c>
    </row>
    <row r="332" spans="2:51" s="134" customFormat="1" x14ac:dyDescent="0.2">
      <c r="B332" s="135"/>
      <c r="D332" s="121" t="s">
        <v>96</v>
      </c>
      <c r="E332" s="136" t="s">
        <v>10</v>
      </c>
      <c r="F332" s="137" t="s">
        <v>380</v>
      </c>
      <c r="H332" s="138">
        <v>3.9820000000000002</v>
      </c>
      <c r="I332" s="139"/>
      <c r="L332" s="135"/>
      <c r="M332" s="140"/>
      <c r="N332" s="141"/>
      <c r="O332" s="141"/>
      <c r="P332" s="141"/>
      <c r="Q332" s="141"/>
      <c r="R332" s="141"/>
      <c r="S332" s="141"/>
      <c r="T332" s="142"/>
      <c r="AT332" s="136" t="s">
        <v>96</v>
      </c>
      <c r="AU332" s="136" t="s">
        <v>2</v>
      </c>
      <c r="AV332" s="134" t="s">
        <v>2</v>
      </c>
      <c r="AW332" s="134" t="s">
        <v>98</v>
      </c>
      <c r="AX332" s="134" t="s">
        <v>84</v>
      </c>
      <c r="AY332" s="136" t="s">
        <v>85</v>
      </c>
    </row>
    <row r="333" spans="2:51" s="126" customFormat="1" x14ac:dyDescent="0.2">
      <c r="B333" s="127"/>
      <c r="D333" s="121" t="s">
        <v>96</v>
      </c>
      <c r="E333" s="128" t="s">
        <v>10</v>
      </c>
      <c r="F333" s="129" t="s">
        <v>381</v>
      </c>
      <c r="H333" s="128" t="s">
        <v>10</v>
      </c>
      <c r="I333" s="130"/>
      <c r="L333" s="127"/>
      <c r="M333" s="131"/>
      <c r="N333" s="132"/>
      <c r="O333" s="132"/>
      <c r="P333" s="132"/>
      <c r="Q333" s="132"/>
      <c r="R333" s="132"/>
      <c r="S333" s="132"/>
      <c r="T333" s="133"/>
      <c r="AT333" s="128" t="s">
        <v>96</v>
      </c>
      <c r="AU333" s="128" t="s">
        <v>2</v>
      </c>
      <c r="AV333" s="126" t="s">
        <v>83</v>
      </c>
      <c r="AW333" s="126" t="s">
        <v>98</v>
      </c>
      <c r="AX333" s="126" t="s">
        <v>84</v>
      </c>
      <c r="AY333" s="128" t="s">
        <v>85</v>
      </c>
    </row>
    <row r="334" spans="2:51" s="134" customFormat="1" x14ac:dyDescent="0.2">
      <c r="B334" s="135"/>
      <c r="D334" s="121" t="s">
        <v>96</v>
      </c>
      <c r="E334" s="136" t="s">
        <v>10</v>
      </c>
      <c r="F334" s="137" t="s">
        <v>382</v>
      </c>
      <c r="H334" s="138">
        <v>1.645</v>
      </c>
      <c r="I334" s="139"/>
      <c r="L334" s="135"/>
      <c r="M334" s="140"/>
      <c r="N334" s="141"/>
      <c r="O334" s="141"/>
      <c r="P334" s="141"/>
      <c r="Q334" s="141"/>
      <c r="R334" s="141"/>
      <c r="S334" s="141"/>
      <c r="T334" s="142"/>
      <c r="AT334" s="136" t="s">
        <v>96</v>
      </c>
      <c r="AU334" s="136" t="s">
        <v>2</v>
      </c>
      <c r="AV334" s="134" t="s">
        <v>2</v>
      </c>
      <c r="AW334" s="134" t="s">
        <v>98</v>
      </c>
      <c r="AX334" s="134" t="s">
        <v>84</v>
      </c>
      <c r="AY334" s="136" t="s">
        <v>85</v>
      </c>
    </row>
    <row r="335" spans="2:51" s="126" customFormat="1" x14ac:dyDescent="0.2">
      <c r="B335" s="127"/>
      <c r="D335" s="121" t="s">
        <v>96</v>
      </c>
      <c r="E335" s="128" t="s">
        <v>10</v>
      </c>
      <c r="F335" s="129" t="s">
        <v>383</v>
      </c>
      <c r="H335" s="128" t="s">
        <v>10</v>
      </c>
      <c r="I335" s="130"/>
      <c r="L335" s="127"/>
      <c r="M335" s="131"/>
      <c r="N335" s="132"/>
      <c r="O335" s="132"/>
      <c r="P335" s="132"/>
      <c r="Q335" s="132"/>
      <c r="R335" s="132"/>
      <c r="S335" s="132"/>
      <c r="T335" s="133"/>
      <c r="AT335" s="128" t="s">
        <v>96</v>
      </c>
      <c r="AU335" s="128" t="s">
        <v>2</v>
      </c>
      <c r="AV335" s="126" t="s">
        <v>83</v>
      </c>
      <c r="AW335" s="126" t="s">
        <v>98</v>
      </c>
      <c r="AX335" s="126" t="s">
        <v>84</v>
      </c>
      <c r="AY335" s="128" t="s">
        <v>85</v>
      </c>
    </row>
    <row r="336" spans="2:51" s="134" customFormat="1" x14ac:dyDescent="0.2">
      <c r="B336" s="135"/>
      <c r="D336" s="121" t="s">
        <v>96</v>
      </c>
      <c r="E336" s="136" t="s">
        <v>10</v>
      </c>
      <c r="F336" s="137" t="s">
        <v>384</v>
      </c>
      <c r="H336" s="138">
        <v>2.794</v>
      </c>
      <c r="I336" s="139"/>
      <c r="L336" s="135"/>
      <c r="M336" s="140"/>
      <c r="N336" s="141"/>
      <c r="O336" s="141"/>
      <c r="P336" s="141"/>
      <c r="Q336" s="141"/>
      <c r="R336" s="141"/>
      <c r="S336" s="141"/>
      <c r="T336" s="142"/>
      <c r="AT336" s="136" t="s">
        <v>96</v>
      </c>
      <c r="AU336" s="136" t="s">
        <v>2</v>
      </c>
      <c r="AV336" s="134" t="s">
        <v>2</v>
      </c>
      <c r="AW336" s="134" t="s">
        <v>98</v>
      </c>
      <c r="AX336" s="134" t="s">
        <v>84</v>
      </c>
      <c r="AY336" s="136" t="s">
        <v>85</v>
      </c>
    </row>
    <row r="337" spans="2:51" s="126" customFormat="1" x14ac:dyDescent="0.2">
      <c r="B337" s="127"/>
      <c r="D337" s="121" t="s">
        <v>96</v>
      </c>
      <c r="E337" s="128" t="s">
        <v>10</v>
      </c>
      <c r="F337" s="129" t="s">
        <v>385</v>
      </c>
      <c r="H337" s="128" t="s">
        <v>10</v>
      </c>
      <c r="I337" s="130"/>
      <c r="L337" s="127"/>
      <c r="M337" s="131"/>
      <c r="N337" s="132"/>
      <c r="O337" s="132"/>
      <c r="P337" s="132"/>
      <c r="Q337" s="132"/>
      <c r="R337" s="132"/>
      <c r="S337" s="132"/>
      <c r="T337" s="133"/>
      <c r="AT337" s="128" t="s">
        <v>96</v>
      </c>
      <c r="AU337" s="128" t="s">
        <v>2</v>
      </c>
      <c r="AV337" s="126" t="s">
        <v>83</v>
      </c>
      <c r="AW337" s="126" t="s">
        <v>98</v>
      </c>
      <c r="AX337" s="126" t="s">
        <v>84</v>
      </c>
      <c r="AY337" s="128" t="s">
        <v>85</v>
      </c>
    </row>
    <row r="338" spans="2:51" s="134" customFormat="1" x14ac:dyDescent="0.2">
      <c r="B338" s="135"/>
      <c r="D338" s="121" t="s">
        <v>96</v>
      </c>
      <c r="E338" s="136" t="s">
        <v>10</v>
      </c>
      <c r="F338" s="137" t="s">
        <v>386</v>
      </c>
      <c r="H338" s="138">
        <v>0.93700000000000006</v>
      </c>
      <c r="I338" s="139"/>
      <c r="L338" s="135"/>
      <c r="M338" s="140"/>
      <c r="N338" s="141"/>
      <c r="O338" s="141"/>
      <c r="P338" s="141"/>
      <c r="Q338" s="141"/>
      <c r="R338" s="141"/>
      <c r="S338" s="141"/>
      <c r="T338" s="142"/>
      <c r="AT338" s="136" t="s">
        <v>96</v>
      </c>
      <c r="AU338" s="136" t="s">
        <v>2</v>
      </c>
      <c r="AV338" s="134" t="s">
        <v>2</v>
      </c>
      <c r="AW338" s="134" t="s">
        <v>98</v>
      </c>
      <c r="AX338" s="134" t="s">
        <v>84</v>
      </c>
      <c r="AY338" s="136" t="s">
        <v>85</v>
      </c>
    </row>
    <row r="339" spans="2:51" s="126" customFormat="1" x14ac:dyDescent="0.2">
      <c r="B339" s="127"/>
      <c r="D339" s="121" t="s">
        <v>96</v>
      </c>
      <c r="E339" s="128" t="s">
        <v>10</v>
      </c>
      <c r="F339" s="129" t="s">
        <v>387</v>
      </c>
      <c r="H339" s="128" t="s">
        <v>10</v>
      </c>
      <c r="I339" s="130"/>
      <c r="L339" s="127"/>
      <c r="M339" s="131"/>
      <c r="N339" s="132"/>
      <c r="O339" s="132"/>
      <c r="P339" s="132"/>
      <c r="Q339" s="132"/>
      <c r="R339" s="132"/>
      <c r="S339" s="132"/>
      <c r="T339" s="133"/>
      <c r="AT339" s="128" t="s">
        <v>96</v>
      </c>
      <c r="AU339" s="128" t="s">
        <v>2</v>
      </c>
      <c r="AV339" s="126" t="s">
        <v>83</v>
      </c>
      <c r="AW339" s="126" t="s">
        <v>98</v>
      </c>
      <c r="AX339" s="126" t="s">
        <v>84</v>
      </c>
      <c r="AY339" s="128" t="s">
        <v>85</v>
      </c>
    </row>
    <row r="340" spans="2:51" s="134" customFormat="1" x14ac:dyDescent="0.2">
      <c r="B340" s="135"/>
      <c r="D340" s="121" t="s">
        <v>96</v>
      </c>
      <c r="E340" s="136" t="s">
        <v>10</v>
      </c>
      <c r="F340" s="137" t="s">
        <v>388</v>
      </c>
      <c r="H340" s="138">
        <v>1.492</v>
      </c>
      <c r="I340" s="139"/>
      <c r="L340" s="135"/>
      <c r="M340" s="140"/>
      <c r="N340" s="141"/>
      <c r="O340" s="141"/>
      <c r="P340" s="141"/>
      <c r="Q340" s="141"/>
      <c r="R340" s="141"/>
      <c r="S340" s="141"/>
      <c r="T340" s="142"/>
      <c r="AT340" s="136" t="s">
        <v>96</v>
      </c>
      <c r="AU340" s="136" t="s">
        <v>2</v>
      </c>
      <c r="AV340" s="134" t="s">
        <v>2</v>
      </c>
      <c r="AW340" s="134" t="s">
        <v>98</v>
      </c>
      <c r="AX340" s="134" t="s">
        <v>84</v>
      </c>
      <c r="AY340" s="136" t="s">
        <v>85</v>
      </c>
    </row>
    <row r="341" spans="2:51" s="126" customFormat="1" x14ac:dyDescent="0.2">
      <c r="B341" s="127"/>
      <c r="D341" s="121" t="s">
        <v>96</v>
      </c>
      <c r="E341" s="128" t="s">
        <v>10</v>
      </c>
      <c r="F341" s="129" t="s">
        <v>389</v>
      </c>
      <c r="H341" s="128" t="s">
        <v>10</v>
      </c>
      <c r="I341" s="130"/>
      <c r="L341" s="127"/>
      <c r="M341" s="131"/>
      <c r="N341" s="132"/>
      <c r="O341" s="132"/>
      <c r="P341" s="132"/>
      <c r="Q341" s="132"/>
      <c r="R341" s="132"/>
      <c r="S341" s="132"/>
      <c r="T341" s="133"/>
      <c r="AT341" s="128" t="s">
        <v>96</v>
      </c>
      <c r="AU341" s="128" t="s">
        <v>2</v>
      </c>
      <c r="AV341" s="126" t="s">
        <v>83</v>
      </c>
      <c r="AW341" s="126" t="s">
        <v>98</v>
      </c>
      <c r="AX341" s="126" t="s">
        <v>84</v>
      </c>
      <c r="AY341" s="128" t="s">
        <v>85</v>
      </c>
    </row>
    <row r="342" spans="2:51" s="134" customFormat="1" x14ac:dyDescent="0.2">
      <c r="B342" s="135"/>
      <c r="D342" s="121" t="s">
        <v>96</v>
      </c>
      <c r="E342" s="136" t="s">
        <v>10</v>
      </c>
      <c r="F342" s="137" t="s">
        <v>390</v>
      </c>
      <c r="H342" s="138">
        <v>5.8419999999999996</v>
      </c>
      <c r="I342" s="139"/>
      <c r="L342" s="135"/>
      <c r="M342" s="140"/>
      <c r="N342" s="141"/>
      <c r="O342" s="141"/>
      <c r="P342" s="141"/>
      <c r="Q342" s="141"/>
      <c r="R342" s="141"/>
      <c r="S342" s="141"/>
      <c r="T342" s="142"/>
      <c r="AT342" s="136" t="s">
        <v>96</v>
      </c>
      <c r="AU342" s="136" t="s">
        <v>2</v>
      </c>
      <c r="AV342" s="134" t="s">
        <v>2</v>
      </c>
      <c r="AW342" s="134" t="s">
        <v>98</v>
      </c>
      <c r="AX342" s="134" t="s">
        <v>84</v>
      </c>
      <c r="AY342" s="136" t="s">
        <v>85</v>
      </c>
    </row>
    <row r="343" spans="2:51" s="126" customFormat="1" x14ac:dyDescent="0.2">
      <c r="B343" s="127"/>
      <c r="D343" s="121" t="s">
        <v>96</v>
      </c>
      <c r="E343" s="128" t="s">
        <v>10</v>
      </c>
      <c r="F343" s="129" t="s">
        <v>391</v>
      </c>
      <c r="H343" s="128" t="s">
        <v>10</v>
      </c>
      <c r="I343" s="130"/>
      <c r="L343" s="127"/>
      <c r="M343" s="131"/>
      <c r="N343" s="132"/>
      <c r="O343" s="132"/>
      <c r="P343" s="132"/>
      <c r="Q343" s="132"/>
      <c r="R343" s="132"/>
      <c r="S343" s="132"/>
      <c r="T343" s="133"/>
      <c r="AT343" s="128" t="s">
        <v>96</v>
      </c>
      <c r="AU343" s="128" t="s">
        <v>2</v>
      </c>
      <c r="AV343" s="126" t="s">
        <v>83</v>
      </c>
      <c r="AW343" s="126" t="s">
        <v>98</v>
      </c>
      <c r="AX343" s="126" t="s">
        <v>84</v>
      </c>
      <c r="AY343" s="128" t="s">
        <v>85</v>
      </c>
    </row>
    <row r="344" spans="2:51" s="134" customFormat="1" x14ac:dyDescent="0.2">
      <c r="B344" s="135"/>
      <c r="D344" s="121" t="s">
        <v>96</v>
      </c>
      <c r="E344" s="136" t="s">
        <v>10</v>
      </c>
      <c r="F344" s="137" t="s">
        <v>392</v>
      </c>
      <c r="H344" s="138">
        <v>11.75</v>
      </c>
      <c r="I344" s="139"/>
      <c r="L344" s="135"/>
      <c r="M344" s="140"/>
      <c r="N344" s="141"/>
      <c r="O344" s="141"/>
      <c r="P344" s="141"/>
      <c r="Q344" s="141"/>
      <c r="R344" s="141"/>
      <c r="S344" s="141"/>
      <c r="T344" s="142"/>
      <c r="AT344" s="136" t="s">
        <v>96</v>
      </c>
      <c r="AU344" s="136" t="s">
        <v>2</v>
      </c>
      <c r="AV344" s="134" t="s">
        <v>2</v>
      </c>
      <c r="AW344" s="134" t="s">
        <v>98</v>
      </c>
      <c r="AX344" s="134" t="s">
        <v>84</v>
      </c>
      <c r="AY344" s="136" t="s">
        <v>85</v>
      </c>
    </row>
    <row r="345" spans="2:51" s="126" customFormat="1" x14ac:dyDescent="0.2">
      <c r="B345" s="127"/>
      <c r="D345" s="121" t="s">
        <v>96</v>
      </c>
      <c r="E345" s="128" t="s">
        <v>10</v>
      </c>
      <c r="F345" s="129" t="s">
        <v>393</v>
      </c>
      <c r="H345" s="128" t="s">
        <v>10</v>
      </c>
      <c r="I345" s="130"/>
      <c r="L345" s="127"/>
      <c r="M345" s="131"/>
      <c r="N345" s="132"/>
      <c r="O345" s="132"/>
      <c r="P345" s="132"/>
      <c r="Q345" s="132"/>
      <c r="R345" s="132"/>
      <c r="S345" s="132"/>
      <c r="T345" s="133"/>
      <c r="AT345" s="128" t="s">
        <v>96</v>
      </c>
      <c r="AU345" s="128" t="s">
        <v>2</v>
      </c>
      <c r="AV345" s="126" t="s">
        <v>83</v>
      </c>
      <c r="AW345" s="126" t="s">
        <v>98</v>
      </c>
      <c r="AX345" s="126" t="s">
        <v>84</v>
      </c>
      <c r="AY345" s="128" t="s">
        <v>85</v>
      </c>
    </row>
    <row r="346" spans="2:51" s="134" customFormat="1" x14ac:dyDescent="0.2">
      <c r="B346" s="135"/>
      <c r="D346" s="121" t="s">
        <v>96</v>
      </c>
      <c r="E346" s="136" t="s">
        <v>10</v>
      </c>
      <c r="F346" s="137" t="s">
        <v>394</v>
      </c>
      <c r="H346" s="138">
        <v>0.58199999999999996</v>
      </c>
      <c r="I346" s="139"/>
      <c r="L346" s="135"/>
      <c r="M346" s="140"/>
      <c r="N346" s="141"/>
      <c r="O346" s="141"/>
      <c r="P346" s="141"/>
      <c r="Q346" s="141"/>
      <c r="R346" s="141"/>
      <c r="S346" s="141"/>
      <c r="T346" s="142"/>
      <c r="AT346" s="136" t="s">
        <v>96</v>
      </c>
      <c r="AU346" s="136" t="s">
        <v>2</v>
      </c>
      <c r="AV346" s="134" t="s">
        <v>2</v>
      </c>
      <c r="AW346" s="134" t="s">
        <v>98</v>
      </c>
      <c r="AX346" s="134" t="s">
        <v>84</v>
      </c>
      <c r="AY346" s="136" t="s">
        <v>85</v>
      </c>
    </row>
    <row r="347" spans="2:51" s="162" customFormat="1" x14ac:dyDescent="0.2">
      <c r="B347" s="163"/>
      <c r="D347" s="121" t="s">
        <v>96</v>
      </c>
      <c r="E347" s="164" t="s">
        <v>10</v>
      </c>
      <c r="F347" s="165" t="s">
        <v>395</v>
      </c>
      <c r="H347" s="166">
        <v>99.09</v>
      </c>
      <c r="I347" s="167"/>
      <c r="L347" s="163"/>
      <c r="M347" s="168"/>
      <c r="N347" s="169"/>
      <c r="O347" s="169"/>
      <c r="P347" s="169"/>
      <c r="Q347" s="169"/>
      <c r="R347" s="169"/>
      <c r="S347" s="169"/>
      <c r="T347" s="170"/>
      <c r="AT347" s="164" t="s">
        <v>96</v>
      </c>
      <c r="AU347" s="164" t="s">
        <v>2</v>
      </c>
      <c r="AV347" s="162" t="s">
        <v>108</v>
      </c>
      <c r="AW347" s="162" t="s">
        <v>98</v>
      </c>
      <c r="AX347" s="162" t="s">
        <v>84</v>
      </c>
      <c r="AY347" s="164" t="s">
        <v>85</v>
      </c>
    </row>
    <row r="348" spans="2:51" s="126" customFormat="1" x14ac:dyDescent="0.2">
      <c r="B348" s="127"/>
      <c r="D348" s="121" t="s">
        <v>96</v>
      </c>
      <c r="E348" s="128" t="s">
        <v>10</v>
      </c>
      <c r="F348" s="129" t="s">
        <v>396</v>
      </c>
      <c r="H348" s="128" t="s">
        <v>10</v>
      </c>
      <c r="I348" s="130"/>
      <c r="L348" s="127"/>
      <c r="M348" s="131"/>
      <c r="N348" s="132"/>
      <c r="O348" s="132"/>
      <c r="P348" s="132"/>
      <c r="Q348" s="132"/>
      <c r="R348" s="132"/>
      <c r="S348" s="132"/>
      <c r="T348" s="133"/>
      <c r="AT348" s="128" t="s">
        <v>96</v>
      </c>
      <c r="AU348" s="128" t="s">
        <v>2</v>
      </c>
      <c r="AV348" s="126" t="s">
        <v>83</v>
      </c>
      <c r="AW348" s="126" t="s">
        <v>98</v>
      </c>
      <c r="AX348" s="126" t="s">
        <v>84</v>
      </c>
      <c r="AY348" s="128" t="s">
        <v>85</v>
      </c>
    </row>
    <row r="349" spans="2:51" s="126" customFormat="1" x14ac:dyDescent="0.2">
      <c r="B349" s="127"/>
      <c r="D349" s="121" t="s">
        <v>96</v>
      </c>
      <c r="E349" s="128" t="s">
        <v>10</v>
      </c>
      <c r="F349" s="129" t="s">
        <v>397</v>
      </c>
      <c r="H349" s="128" t="s">
        <v>10</v>
      </c>
      <c r="I349" s="130"/>
      <c r="L349" s="127"/>
      <c r="M349" s="131"/>
      <c r="N349" s="132"/>
      <c r="O349" s="132"/>
      <c r="P349" s="132"/>
      <c r="Q349" s="132"/>
      <c r="R349" s="132"/>
      <c r="S349" s="132"/>
      <c r="T349" s="133"/>
      <c r="AT349" s="128" t="s">
        <v>96</v>
      </c>
      <c r="AU349" s="128" t="s">
        <v>2</v>
      </c>
      <c r="AV349" s="126" t="s">
        <v>83</v>
      </c>
      <c r="AW349" s="126" t="s">
        <v>98</v>
      </c>
      <c r="AX349" s="126" t="s">
        <v>84</v>
      </c>
      <c r="AY349" s="128" t="s">
        <v>85</v>
      </c>
    </row>
    <row r="350" spans="2:51" s="134" customFormat="1" ht="22.5" x14ac:dyDescent="0.2">
      <c r="B350" s="135"/>
      <c r="D350" s="121" t="s">
        <v>96</v>
      </c>
      <c r="E350" s="136" t="s">
        <v>10</v>
      </c>
      <c r="F350" s="137" t="s">
        <v>398</v>
      </c>
      <c r="H350" s="138">
        <v>13.206</v>
      </c>
      <c r="I350" s="139"/>
      <c r="L350" s="135"/>
      <c r="M350" s="140"/>
      <c r="N350" s="141"/>
      <c r="O350" s="141"/>
      <c r="P350" s="141"/>
      <c r="Q350" s="141"/>
      <c r="R350" s="141"/>
      <c r="S350" s="141"/>
      <c r="T350" s="142"/>
      <c r="AT350" s="136" t="s">
        <v>96</v>
      </c>
      <c r="AU350" s="136" t="s">
        <v>2</v>
      </c>
      <c r="AV350" s="134" t="s">
        <v>2</v>
      </c>
      <c r="AW350" s="134" t="s">
        <v>98</v>
      </c>
      <c r="AX350" s="134" t="s">
        <v>84</v>
      </c>
      <c r="AY350" s="136" t="s">
        <v>85</v>
      </c>
    </row>
    <row r="351" spans="2:51" s="134" customFormat="1" x14ac:dyDescent="0.2">
      <c r="B351" s="135"/>
      <c r="D351" s="121" t="s">
        <v>96</v>
      </c>
      <c r="E351" s="136" t="s">
        <v>10</v>
      </c>
      <c r="F351" s="137" t="s">
        <v>399</v>
      </c>
      <c r="H351" s="138">
        <v>12.316000000000001</v>
      </c>
      <c r="I351" s="139"/>
      <c r="L351" s="135"/>
      <c r="M351" s="140"/>
      <c r="N351" s="141"/>
      <c r="O351" s="141"/>
      <c r="P351" s="141"/>
      <c r="Q351" s="141"/>
      <c r="R351" s="141"/>
      <c r="S351" s="141"/>
      <c r="T351" s="142"/>
      <c r="AT351" s="136" t="s">
        <v>96</v>
      </c>
      <c r="AU351" s="136" t="s">
        <v>2</v>
      </c>
      <c r="AV351" s="134" t="s">
        <v>2</v>
      </c>
      <c r="AW351" s="134" t="s">
        <v>98</v>
      </c>
      <c r="AX351" s="134" t="s">
        <v>84</v>
      </c>
      <c r="AY351" s="136" t="s">
        <v>85</v>
      </c>
    </row>
    <row r="352" spans="2:51" s="126" customFormat="1" x14ac:dyDescent="0.2">
      <c r="B352" s="127"/>
      <c r="D352" s="121" t="s">
        <v>96</v>
      </c>
      <c r="E352" s="128" t="s">
        <v>10</v>
      </c>
      <c r="F352" s="129" t="s">
        <v>400</v>
      </c>
      <c r="H352" s="128" t="s">
        <v>10</v>
      </c>
      <c r="I352" s="130"/>
      <c r="L352" s="127"/>
      <c r="M352" s="131"/>
      <c r="N352" s="132"/>
      <c r="O352" s="132"/>
      <c r="P352" s="132"/>
      <c r="Q352" s="132"/>
      <c r="R352" s="132"/>
      <c r="S352" s="132"/>
      <c r="T352" s="133"/>
      <c r="AT352" s="128" t="s">
        <v>96</v>
      </c>
      <c r="AU352" s="128" t="s">
        <v>2</v>
      </c>
      <c r="AV352" s="126" t="s">
        <v>83</v>
      </c>
      <c r="AW352" s="126" t="s">
        <v>98</v>
      </c>
      <c r="AX352" s="126" t="s">
        <v>84</v>
      </c>
      <c r="AY352" s="128" t="s">
        <v>85</v>
      </c>
    </row>
    <row r="353" spans="2:51" s="134" customFormat="1" ht="22.5" x14ac:dyDescent="0.2">
      <c r="B353" s="135"/>
      <c r="D353" s="121" t="s">
        <v>96</v>
      </c>
      <c r="E353" s="136" t="s">
        <v>10</v>
      </c>
      <c r="F353" s="137" t="s">
        <v>401</v>
      </c>
      <c r="H353" s="138">
        <v>7.22</v>
      </c>
      <c r="I353" s="139"/>
      <c r="L353" s="135"/>
      <c r="M353" s="140"/>
      <c r="N353" s="141"/>
      <c r="O353" s="141"/>
      <c r="P353" s="141"/>
      <c r="Q353" s="141"/>
      <c r="R353" s="141"/>
      <c r="S353" s="141"/>
      <c r="T353" s="142"/>
      <c r="AT353" s="136" t="s">
        <v>96</v>
      </c>
      <c r="AU353" s="136" t="s">
        <v>2</v>
      </c>
      <c r="AV353" s="134" t="s">
        <v>2</v>
      </c>
      <c r="AW353" s="134" t="s">
        <v>98</v>
      </c>
      <c r="AX353" s="134" t="s">
        <v>84</v>
      </c>
      <c r="AY353" s="136" t="s">
        <v>85</v>
      </c>
    </row>
    <row r="354" spans="2:51" s="126" customFormat="1" x14ac:dyDescent="0.2">
      <c r="B354" s="127"/>
      <c r="D354" s="121" t="s">
        <v>96</v>
      </c>
      <c r="E354" s="128" t="s">
        <v>10</v>
      </c>
      <c r="F354" s="129" t="s">
        <v>402</v>
      </c>
      <c r="H354" s="128" t="s">
        <v>10</v>
      </c>
      <c r="I354" s="130"/>
      <c r="L354" s="127"/>
      <c r="M354" s="131"/>
      <c r="N354" s="132"/>
      <c r="O354" s="132"/>
      <c r="P354" s="132"/>
      <c r="Q354" s="132"/>
      <c r="R354" s="132"/>
      <c r="S354" s="132"/>
      <c r="T354" s="133"/>
      <c r="AT354" s="128" t="s">
        <v>96</v>
      </c>
      <c r="AU354" s="128" t="s">
        <v>2</v>
      </c>
      <c r="AV354" s="126" t="s">
        <v>83</v>
      </c>
      <c r="AW354" s="126" t="s">
        <v>98</v>
      </c>
      <c r="AX354" s="126" t="s">
        <v>84</v>
      </c>
      <c r="AY354" s="128" t="s">
        <v>85</v>
      </c>
    </row>
    <row r="355" spans="2:51" s="134" customFormat="1" x14ac:dyDescent="0.2">
      <c r="B355" s="135"/>
      <c r="D355" s="121" t="s">
        <v>96</v>
      </c>
      <c r="E355" s="136" t="s">
        <v>10</v>
      </c>
      <c r="F355" s="137" t="s">
        <v>403</v>
      </c>
      <c r="H355" s="138">
        <v>7.2130000000000001</v>
      </c>
      <c r="I355" s="139"/>
      <c r="L355" s="135"/>
      <c r="M355" s="140"/>
      <c r="N355" s="141"/>
      <c r="O355" s="141"/>
      <c r="P355" s="141"/>
      <c r="Q355" s="141"/>
      <c r="R355" s="141"/>
      <c r="S355" s="141"/>
      <c r="T355" s="142"/>
      <c r="AT355" s="136" t="s">
        <v>96</v>
      </c>
      <c r="AU355" s="136" t="s">
        <v>2</v>
      </c>
      <c r="AV355" s="134" t="s">
        <v>2</v>
      </c>
      <c r="AW355" s="134" t="s">
        <v>98</v>
      </c>
      <c r="AX355" s="134" t="s">
        <v>84</v>
      </c>
      <c r="AY355" s="136" t="s">
        <v>85</v>
      </c>
    </row>
    <row r="356" spans="2:51" s="126" customFormat="1" x14ac:dyDescent="0.2">
      <c r="B356" s="127"/>
      <c r="D356" s="121" t="s">
        <v>96</v>
      </c>
      <c r="E356" s="128" t="s">
        <v>10</v>
      </c>
      <c r="F356" s="129" t="s">
        <v>404</v>
      </c>
      <c r="H356" s="128" t="s">
        <v>10</v>
      </c>
      <c r="I356" s="130"/>
      <c r="L356" s="127"/>
      <c r="M356" s="131"/>
      <c r="N356" s="132"/>
      <c r="O356" s="132"/>
      <c r="P356" s="132"/>
      <c r="Q356" s="132"/>
      <c r="R356" s="132"/>
      <c r="S356" s="132"/>
      <c r="T356" s="133"/>
      <c r="AT356" s="128" t="s">
        <v>96</v>
      </c>
      <c r="AU356" s="128" t="s">
        <v>2</v>
      </c>
      <c r="AV356" s="126" t="s">
        <v>83</v>
      </c>
      <c r="AW356" s="126" t="s">
        <v>98</v>
      </c>
      <c r="AX356" s="126" t="s">
        <v>84</v>
      </c>
      <c r="AY356" s="128" t="s">
        <v>85</v>
      </c>
    </row>
    <row r="357" spans="2:51" s="134" customFormat="1" x14ac:dyDescent="0.2">
      <c r="B357" s="135"/>
      <c r="D357" s="121" t="s">
        <v>96</v>
      </c>
      <c r="E357" s="136" t="s">
        <v>10</v>
      </c>
      <c r="F357" s="137" t="s">
        <v>403</v>
      </c>
      <c r="H357" s="138">
        <v>7.2130000000000001</v>
      </c>
      <c r="I357" s="139"/>
      <c r="L357" s="135"/>
      <c r="M357" s="140"/>
      <c r="N357" s="141"/>
      <c r="O357" s="141"/>
      <c r="P357" s="141"/>
      <c r="Q357" s="141"/>
      <c r="R357" s="141"/>
      <c r="S357" s="141"/>
      <c r="T357" s="142"/>
      <c r="AT357" s="136" t="s">
        <v>96</v>
      </c>
      <c r="AU357" s="136" t="s">
        <v>2</v>
      </c>
      <c r="AV357" s="134" t="s">
        <v>2</v>
      </c>
      <c r="AW357" s="134" t="s">
        <v>98</v>
      </c>
      <c r="AX357" s="134" t="s">
        <v>84</v>
      </c>
      <c r="AY357" s="136" t="s">
        <v>85</v>
      </c>
    </row>
    <row r="358" spans="2:51" s="126" customFormat="1" x14ac:dyDescent="0.2">
      <c r="B358" s="127"/>
      <c r="D358" s="121" t="s">
        <v>96</v>
      </c>
      <c r="E358" s="128" t="s">
        <v>10</v>
      </c>
      <c r="F358" s="129" t="s">
        <v>405</v>
      </c>
      <c r="H358" s="128" t="s">
        <v>10</v>
      </c>
      <c r="I358" s="130"/>
      <c r="L358" s="127"/>
      <c r="M358" s="131"/>
      <c r="N358" s="132"/>
      <c r="O358" s="132"/>
      <c r="P358" s="132"/>
      <c r="Q358" s="132"/>
      <c r="R358" s="132"/>
      <c r="S358" s="132"/>
      <c r="T358" s="133"/>
      <c r="AT358" s="128" t="s">
        <v>96</v>
      </c>
      <c r="AU358" s="128" t="s">
        <v>2</v>
      </c>
      <c r="AV358" s="126" t="s">
        <v>83</v>
      </c>
      <c r="AW358" s="126" t="s">
        <v>98</v>
      </c>
      <c r="AX358" s="126" t="s">
        <v>84</v>
      </c>
      <c r="AY358" s="128" t="s">
        <v>85</v>
      </c>
    </row>
    <row r="359" spans="2:51" s="134" customFormat="1" x14ac:dyDescent="0.2">
      <c r="B359" s="135"/>
      <c r="D359" s="121" t="s">
        <v>96</v>
      </c>
      <c r="E359" s="136" t="s">
        <v>10</v>
      </c>
      <c r="F359" s="137" t="s">
        <v>406</v>
      </c>
      <c r="H359" s="138">
        <v>10.36</v>
      </c>
      <c r="I359" s="139"/>
      <c r="L359" s="135"/>
      <c r="M359" s="140"/>
      <c r="N359" s="141"/>
      <c r="O359" s="141"/>
      <c r="P359" s="141"/>
      <c r="Q359" s="141"/>
      <c r="R359" s="141"/>
      <c r="S359" s="141"/>
      <c r="T359" s="142"/>
      <c r="AT359" s="136" t="s">
        <v>96</v>
      </c>
      <c r="AU359" s="136" t="s">
        <v>2</v>
      </c>
      <c r="AV359" s="134" t="s">
        <v>2</v>
      </c>
      <c r="AW359" s="134" t="s">
        <v>98</v>
      </c>
      <c r="AX359" s="134" t="s">
        <v>84</v>
      </c>
      <c r="AY359" s="136" t="s">
        <v>85</v>
      </c>
    </row>
    <row r="360" spans="2:51" s="126" customFormat="1" x14ac:dyDescent="0.2">
      <c r="B360" s="127"/>
      <c r="D360" s="121" t="s">
        <v>96</v>
      </c>
      <c r="E360" s="128" t="s">
        <v>10</v>
      </c>
      <c r="F360" s="129" t="s">
        <v>407</v>
      </c>
      <c r="H360" s="128" t="s">
        <v>10</v>
      </c>
      <c r="I360" s="130"/>
      <c r="L360" s="127"/>
      <c r="M360" s="131"/>
      <c r="N360" s="132"/>
      <c r="O360" s="132"/>
      <c r="P360" s="132"/>
      <c r="Q360" s="132"/>
      <c r="R360" s="132"/>
      <c r="S360" s="132"/>
      <c r="T360" s="133"/>
      <c r="AT360" s="128" t="s">
        <v>96</v>
      </c>
      <c r="AU360" s="128" t="s">
        <v>2</v>
      </c>
      <c r="AV360" s="126" t="s">
        <v>83</v>
      </c>
      <c r="AW360" s="126" t="s">
        <v>98</v>
      </c>
      <c r="AX360" s="126" t="s">
        <v>84</v>
      </c>
      <c r="AY360" s="128" t="s">
        <v>85</v>
      </c>
    </row>
    <row r="361" spans="2:51" s="134" customFormat="1" x14ac:dyDescent="0.2">
      <c r="B361" s="135"/>
      <c r="D361" s="121" t="s">
        <v>96</v>
      </c>
      <c r="E361" s="136" t="s">
        <v>10</v>
      </c>
      <c r="F361" s="137" t="s">
        <v>406</v>
      </c>
      <c r="H361" s="138">
        <v>10.36</v>
      </c>
      <c r="I361" s="139"/>
      <c r="L361" s="135"/>
      <c r="M361" s="140"/>
      <c r="N361" s="141"/>
      <c r="O361" s="141"/>
      <c r="P361" s="141"/>
      <c r="Q361" s="141"/>
      <c r="R361" s="141"/>
      <c r="S361" s="141"/>
      <c r="T361" s="142"/>
      <c r="AT361" s="136" t="s">
        <v>96</v>
      </c>
      <c r="AU361" s="136" t="s">
        <v>2</v>
      </c>
      <c r="AV361" s="134" t="s">
        <v>2</v>
      </c>
      <c r="AW361" s="134" t="s">
        <v>98</v>
      </c>
      <c r="AX361" s="134" t="s">
        <v>84</v>
      </c>
      <c r="AY361" s="136" t="s">
        <v>85</v>
      </c>
    </row>
    <row r="362" spans="2:51" s="126" customFormat="1" x14ac:dyDescent="0.2">
      <c r="B362" s="127"/>
      <c r="D362" s="121" t="s">
        <v>96</v>
      </c>
      <c r="E362" s="128" t="s">
        <v>10</v>
      </c>
      <c r="F362" s="129" t="s">
        <v>408</v>
      </c>
      <c r="H362" s="128" t="s">
        <v>10</v>
      </c>
      <c r="I362" s="130"/>
      <c r="L362" s="127"/>
      <c r="M362" s="131"/>
      <c r="N362" s="132"/>
      <c r="O362" s="132"/>
      <c r="P362" s="132"/>
      <c r="Q362" s="132"/>
      <c r="R362" s="132"/>
      <c r="S362" s="132"/>
      <c r="T362" s="133"/>
      <c r="AT362" s="128" t="s">
        <v>96</v>
      </c>
      <c r="AU362" s="128" t="s">
        <v>2</v>
      </c>
      <c r="AV362" s="126" t="s">
        <v>83</v>
      </c>
      <c r="AW362" s="126" t="s">
        <v>98</v>
      </c>
      <c r="AX362" s="126" t="s">
        <v>84</v>
      </c>
      <c r="AY362" s="128" t="s">
        <v>85</v>
      </c>
    </row>
    <row r="363" spans="2:51" s="134" customFormat="1" x14ac:dyDescent="0.2">
      <c r="B363" s="135"/>
      <c r="D363" s="121" t="s">
        <v>96</v>
      </c>
      <c r="E363" s="136" t="s">
        <v>10</v>
      </c>
      <c r="F363" s="137" t="s">
        <v>409</v>
      </c>
      <c r="H363" s="138">
        <v>24.795999999999999</v>
      </c>
      <c r="I363" s="139"/>
      <c r="L363" s="135"/>
      <c r="M363" s="140"/>
      <c r="N363" s="141"/>
      <c r="O363" s="141"/>
      <c r="P363" s="141"/>
      <c r="Q363" s="141"/>
      <c r="R363" s="141"/>
      <c r="S363" s="141"/>
      <c r="T363" s="142"/>
      <c r="AT363" s="136" t="s">
        <v>96</v>
      </c>
      <c r="AU363" s="136" t="s">
        <v>2</v>
      </c>
      <c r="AV363" s="134" t="s">
        <v>2</v>
      </c>
      <c r="AW363" s="134" t="s">
        <v>98</v>
      </c>
      <c r="AX363" s="134" t="s">
        <v>84</v>
      </c>
      <c r="AY363" s="136" t="s">
        <v>85</v>
      </c>
    </row>
    <row r="364" spans="2:51" s="126" customFormat="1" x14ac:dyDescent="0.2">
      <c r="B364" s="127"/>
      <c r="D364" s="121" t="s">
        <v>96</v>
      </c>
      <c r="E364" s="128" t="s">
        <v>10</v>
      </c>
      <c r="F364" s="129" t="s">
        <v>410</v>
      </c>
      <c r="H364" s="128" t="s">
        <v>10</v>
      </c>
      <c r="I364" s="130"/>
      <c r="L364" s="127"/>
      <c r="M364" s="131"/>
      <c r="N364" s="132"/>
      <c r="O364" s="132"/>
      <c r="P364" s="132"/>
      <c r="Q364" s="132"/>
      <c r="R364" s="132"/>
      <c r="S364" s="132"/>
      <c r="T364" s="133"/>
      <c r="AT364" s="128" t="s">
        <v>96</v>
      </c>
      <c r="AU364" s="128" t="s">
        <v>2</v>
      </c>
      <c r="AV364" s="126" t="s">
        <v>83</v>
      </c>
      <c r="AW364" s="126" t="s">
        <v>98</v>
      </c>
      <c r="AX364" s="126" t="s">
        <v>84</v>
      </c>
      <c r="AY364" s="128" t="s">
        <v>85</v>
      </c>
    </row>
    <row r="365" spans="2:51" s="134" customFormat="1" x14ac:dyDescent="0.2">
      <c r="B365" s="135"/>
      <c r="D365" s="121" t="s">
        <v>96</v>
      </c>
      <c r="E365" s="136" t="s">
        <v>10</v>
      </c>
      <c r="F365" s="137" t="s">
        <v>411</v>
      </c>
      <c r="H365" s="138">
        <v>5.702</v>
      </c>
      <c r="I365" s="139"/>
      <c r="L365" s="135"/>
      <c r="M365" s="140"/>
      <c r="N365" s="141"/>
      <c r="O365" s="141"/>
      <c r="P365" s="141"/>
      <c r="Q365" s="141"/>
      <c r="R365" s="141"/>
      <c r="S365" s="141"/>
      <c r="T365" s="142"/>
      <c r="AT365" s="136" t="s">
        <v>96</v>
      </c>
      <c r="AU365" s="136" t="s">
        <v>2</v>
      </c>
      <c r="AV365" s="134" t="s">
        <v>2</v>
      </c>
      <c r="AW365" s="134" t="s">
        <v>98</v>
      </c>
      <c r="AX365" s="134" t="s">
        <v>84</v>
      </c>
      <c r="AY365" s="136" t="s">
        <v>85</v>
      </c>
    </row>
    <row r="366" spans="2:51" s="126" customFormat="1" x14ac:dyDescent="0.2">
      <c r="B366" s="127"/>
      <c r="D366" s="121" t="s">
        <v>96</v>
      </c>
      <c r="E366" s="128" t="s">
        <v>10</v>
      </c>
      <c r="F366" s="129" t="s">
        <v>412</v>
      </c>
      <c r="H366" s="128" t="s">
        <v>10</v>
      </c>
      <c r="I366" s="130"/>
      <c r="L366" s="127"/>
      <c r="M366" s="131"/>
      <c r="N366" s="132"/>
      <c r="O366" s="132"/>
      <c r="P366" s="132"/>
      <c r="Q366" s="132"/>
      <c r="R366" s="132"/>
      <c r="S366" s="132"/>
      <c r="T366" s="133"/>
      <c r="AT366" s="128" t="s">
        <v>96</v>
      </c>
      <c r="AU366" s="128" t="s">
        <v>2</v>
      </c>
      <c r="AV366" s="126" t="s">
        <v>83</v>
      </c>
      <c r="AW366" s="126" t="s">
        <v>98</v>
      </c>
      <c r="AX366" s="126" t="s">
        <v>84</v>
      </c>
      <c r="AY366" s="128" t="s">
        <v>85</v>
      </c>
    </row>
    <row r="367" spans="2:51" s="134" customFormat="1" x14ac:dyDescent="0.2">
      <c r="B367" s="135"/>
      <c r="D367" s="121" t="s">
        <v>96</v>
      </c>
      <c r="E367" s="136" t="s">
        <v>10</v>
      </c>
      <c r="F367" s="137" t="s">
        <v>413</v>
      </c>
      <c r="H367" s="138">
        <v>2.6339999999999999</v>
      </c>
      <c r="I367" s="139"/>
      <c r="L367" s="135"/>
      <c r="M367" s="140"/>
      <c r="N367" s="141"/>
      <c r="O367" s="141"/>
      <c r="P367" s="141"/>
      <c r="Q367" s="141"/>
      <c r="R367" s="141"/>
      <c r="S367" s="141"/>
      <c r="T367" s="142"/>
      <c r="AT367" s="136" t="s">
        <v>96</v>
      </c>
      <c r="AU367" s="136" t="s">
        <v>2</v>
      </c>
      <c r="AV367" s="134" t="s">
        <v>2</v>
      </c>
      <c r="AW367" s="134" t="s">
        <v>98</v>
      </c>
      <c r="AX367" s="134" t="s">
        <v>84</v>
      </c>
      <c r="AY367" s="136" t="s">
        <v>85</v>
      </c>
    </row>
    <row r="368" spans="2:51" s="126" customFormat="1" x14ac:dyDescent="0.2">
      <c r="B368" s="127"/>
      <c r="D368" s="121" t="s">
        <v>96</v>
      </c>
      <c r="E368" s="128" t="s">
        <v>10</v>
      </c>
      <c r="F368" s="129" t="s">
        <v>414</v>
      </c>
      <c r="H368" s="128" t="s">
        <v>10</v>
      </c>
      <c r="I368" s="130"/>
      <c r="L368" s="127"/>
      <c r="M368" s="131"/>
      <c r="N368" s="132"/>
      <c r="O368" s="132"/>
      <c r="P368" s="132"/>
      <c r="Q368" s="132"/>
      <c r="R368" s="132"/>
      <c r="S368" s="132"/>
      <c r="T368" s="133"/>
      <c r="AT368" s="128" t="s">
        <v>96</v>
      </c>
      <c r="AU368" s="128" t="s">
        <v>2</v>
      </c>
      <c r="AV368" s="126" t="s">
        <v>83</v>
      </c>
      <c r="AW368" s="126" t="s">
        <v>98</v>
      </c>
      <c r="AX368" s="126" t="s">
        <v>84</v>
      </c>
      <c r="AY368" s="128" t="s">
        <v>85</v>
      </c>
    </row>
    <row r="369" spans="1:65" s="134" customFormat="1" x14ac:dyDescent="0.2">
      <c r="B369" s="135"/>
      <c r="D369" s="121" t="s">
        <v>96</v>
      </c>
      <c r="E369" s="136" t="s">
        <v>10</v>
      </c>
      <c r="F369" s="137" t="s">
        <v>415</v>
      </c>
      <c r="H369" s="138">
        <v>3.6190000000000002</v>
      </c>
      <c r="I369" s="139"/>
      <c r="L369" s="135"/>
      <c r="M369" s="140"/>
      <c r="N369" s="141"/>
      <c r="O369" s="141"/>
      <c r="P369" s="141"/>
      <c r="Q369" s="141"/>
      <c r="R369" s="141"/>
      <c r="S369" s="141"/>
      <c r="T369" s="142"/>
      <c r="AT369" s="136" t="s">
        <v>96</v>
      </c>
      <c r="AU369" s="136" t="s">
        <v>2</v>
      </c>
      <c r="AV369" s="134" t="s">
        <v>2</v>
      </c>
      <c r="AW369" s="134" t="s">
        <v>98</v>
      </c>
      <c r="AX369" s="134" t="s">
        <v>84</v>
      </c>
      <c r="AY369" s="136" t="s">
        <v>85</v>
      </c>
    </row>
    <row r="370" spans="1:65" s="126" customFormat="1" x14ac:dyDescent="0.2">
      <c r="B370" s="127"/>
      <c r="D370" s="121" t="s">
        <v>96</v>
      </c>
      <c r="E370" s="128" t="s">
        <v>10</v>
      </c>
      <c r="F370" s="129" t="s">
        <v>416</v>
      </c>
      <c r="H370" s="128" t="s">
        <v>10</v>
      </c>
      <c r="I370" s="130"/>
      <c r="L370" s="127"/>
      <c r="M370" s="131"/>
      <c r="N370" s="132"/>
      <c r="O370" s="132"/>
      <c r="P370" s="132"/>
      <c r="Q370" s="132"/>
      <c r="R370" s="132"/>
      <c r="S370" s="132"/>
      <c r="T370" s="133"/>
      <c r="AT370" s="128" t="s">
        <v>96</v>
      </c>
      <c r="AU370" s="128" t="s">
        <v>2</v>
      </c>
      <c r="AV370" s="126" t="s">
        <v>83</v>
      </c>
      <c r="AW370" s="126" t="s">
        <v>98</v>
      </c>
      <c r="AX370" s="126" t="s">
        <v>84</v>
      </c>
      <c r="AY370" s="128" t="s">
        <v>85</v>
      </c>
    </row>
    <row r="371" spans="1:65" s="134" customFormat="1" x14ac:dyDescent="0.2">
      <c r="B371" s="135"/>
      <c r="D371" s="121" t="s">
        <v>96</v>
      </c>
      <c r="E371" s="136" t="s">
        <v>10</v>
      </c>
      <c r="F371" s="137" t="s">
        <v>417</v>
      </c>
      <c r="H371" s="138">
        <v>0.96</v>
      </c>
      <c r="I371" s="139"/>
      <c r="L371" s="135"/>
      <c r="M371" s="140"/>
      <c r="N371" s="141"/>
      <c r="O371" s="141"/>
      <c r="P371" s="141"/>
      <c r="Q371" s="141"/>
      <c r="R371" s="141"/>
      <c r="S371" s="141"/>
      <c r="T371" s="142"/>
      <c r="AT371" s="136" t="s">
        <v>96</v>
      </c>
      <c r="AU371" s="136" t="s">
        <v>2</v>
      </c>
      <c r="AV371" s="134" t="s">
        <v>2</v>
      </c>
      <c r="AW371" s="134" t="s">
        <v>98</v>
      </c>
      <c r="AX371" s="134" t="s">
        <v>84</v>
      </c>
      <c r="AY371" s="136" t="s">
        <v>85</v>
      </c>
    </row>
    <row r="372" spans="1:65" s="126" customFormat="1" x14ac:dyDescent="0.2">
      <c r="B372" s="127"/>
      <c r="D372" s="121" t="s">
        <v>96</v>
      </c>
      <c r="E372" s="128" t="s">
        <v>10</v>
      </c>
      <c r="F372" s="129" t="s">
        <v>418</v>
      </c>
      <c r="H372" s="128" t="s">
        <v>10</v>
      </c>
      <c r="I372" s="130"/>
      <c r="L372" s="127"/>
      <c r="M372" s="131"/>
      <c r="N372" s="132"/>
      <c r="O372" s="132"/>
      <c r="P372" s="132"/>
      <c r="Q372" s="132"/>
      <c r="R372" s="132"/>
      <c r="S372" s="132"/>
      <c r="T372" s="133"/>
      <c r="AT372" s="128" t="s">
        <v>96</v>
      </c>
      <c r="AU372" s="128" t="s">
        <v>2</v>
      </c>
      <c r="AV372" s="126" t="s">
        <v>83</v>
      </c>
      <c r="AW372" s="126" t="s">
        <v>98</v>
      </c>
      <c r="AX372" s="126" t="s">
        <v>84</v>
      </c>
      <c r="AY372" s="128" t="s">
        <v>85</v>
      </c>
    </row>
    <row r="373" spans="1:65" s="134" customFormat="1" x14ac:dyDescent="0.2">
      <c r="B373" s="135"/>
      <c r="D373" s="121" t="s">
        <v>96</v>
      </c>
      <c r="E373" s="136" t="s">
        <v>10</v>
      </c>
      <c r="F373" s="137" t="s">
        <v>417</v>
      </c>
      <c r="H373" s="138">
        <v>0.96</v>
      </c>
      <c r="I373" s="139"/>
      <c r="L373" s="135"/>
      <c r="M373" s="140"/>
      <c r="N373" s="141"/>
      <c r="O373" s="141"/>
      <c r="P373" s="141"/>
      <c r="Q373" s="141"/>
      <c r="R373" s="141"/>
      <c r="S373" s="141"/>
      <c r="T373" s="142"/>
      <c r="AT373" s="136" t="s">
        <v>96</v>
      </c>
      <c r="AU373" s="136" t="s">
        <v>2</v>
      </c>
      <c r="AV373" s="134" t="s">
        <v>2</v>
      </c>
      <c r="AW373" s="134" t="s">
        <v>98</v>
      </c>
      <c r="AX373" s="134" t="s">
        <v>84</v>
      </c>
      <c r="AY373" s="136" t="s">
        <v>85</v>
      </c>
    </row>
    <row r="374" spans="1:65" s="134" customFormat="1" x14ac:dyDescent="0.2">
      <c r="B374" s="135"/>
      <c r="D374" s="121" t="s">
        <v>96</v>
      </c>
      <c r="E374" s="136" t="s">
        <v>10</v>
      </c>
      <c r="F374" s="137" t="s">
        <v>419</v>
      </c>
      <c r="H374" s="138">
        <v>0</v>
      </c>
      <c r="I374" s="139"/>
      <c r="L374" s="135"/>
      <c r="M374" s="140"/>
      <c r="N374" s="141"/>
      <c r="O374" s="141"/>
      <c r="P374" s="141"/>
      <c r="Q374" s="141"/>
      <c r="R374" s="141"/>
      <c r="S374" s="141"/>
      <c r="T374" s="142"/>
      <c r="AT374" s="136" t="s">
        <v>96</v>
      </c>
      <c r="AU374" s="136" t="s">
        <v>2</v>
      </c>
      <c r="AV374" s="134" t="s">
        <v>2</v>
      </c>
      <c r="AW374" s="134" t="s">
        <v>98</v>
      </c>
      <c r="AX374" s="134" t="s">
        <v>84</v>
      </c>
      <c r="AY374" s="136" t="s">
        <v>85</v>
      </c>
    </row>
    <row r="375" spans="1:65" s="126" customFormat="1" x14ac:dyDescent="0.2">
      <c r="B375" s="127"/>
      <c r="D375" s="121" t="s">
        <v>96</v>
      </c>
      <c r="E375" s="128" t="s">
        <v>10</v>
      </c>
      <c r="F375" s="129" t="s">
        <v>420</v>
      </c>
      <c r="H375" s="128" t="s">
        <v>10</v>
      </c>
      <c r="I375" s="130"/>
      <c r="L375" s="127"/>
      <c r="M375" s="131"/>
      <c r="N375" s="132"/>
      <c r="O375" s="132"/>
      <c r="P375" s="132"/>
      <c r="Q375" s="132"/>
      <c r="R375" s="132"/>
      <c r="S375" s="132"/>
      <c r="T375" s="133"/>
      <c r="AT375" s="128" t="s">
        <v>96</v>
      </c>
      <c r="AU375" s="128" t="s">
        <v>2</v>
      </c>
      <c r="AV375" s="126" t="s">
        <v>83</v>
      </c>
      <c r="AW375" s="126" t="s">
        <v>98</v>
      </c>
      <c r="AX375" s="126" t="s">
        <v>84</v>
      </c>
      <c r="AY375" s="128" t="s">
        <v>85</v>
      </c>
    </row>
    <row r="376" spans="1:65" s="134" customFormat="1" x14ac:dyDescent="0.2">
      <c r="B376" s="135"/>
      <c r="D376" s="121" t="s">
        <v>96</v>
      </c>
      <c r="E376" s="136" t="s">
        <v>10</v>
      </c>
      <c r="F376" s="137" t="s">
        <v>392</v>
      </c>
      <c r="H376" s="138">
        <v>11.75</v>
      </c>
      <c r="I376" s="139"/>
      <c r="L376" s="135"/>
      <c r="M376" s="140"/>
      <c r="N376" s="141"/>
      <c r="O376" s="141"/>
      <c r="P376" s="141"/>
      <c r="Q376" s="141"/>
      <c r="R376" s="141"/>
      <c r="S376" s="141"/>
      <c r="T376" s="142"/>
      <c r="AT376" s="136" t="s">
        <v>96</v>
      </c>
      <c r="AU376" s="136" t="s">
        <v>2</v>
      </c>
      <c r="AV376" s="134" t="s">
        <v>2</v>
      </c>
      <c r="AW376" s="134" t="s">
        <v>98</v>
      </c>
      <c r="AX376" s="134" t="s">
        <v>84</v>
      </c>
      <c r="AY376" s="136" t="s">
        <v>85</v>
      </c>
    </row>
    <row r="377" spans="1:65" s="162" customFormat="1" x14ac:dyDescent="0.2">
      <c r="B377" s="163"/>
      <c r="D377" s="121" t="s">
        <v>96</v>
      </c>
      <c r="E377" s="164" t="s">
        <v>10</v>
      </c>
      <c r="F377" s="165" t="s">
        <v>395</v>
      </c>
      <c r="H377" s="166">
        <v>118.309</v>
      </c>
      <c r="I377" s="167"/>
      <c r="L377" s="163"/>
      <c r="M377" s="168"/>
      <c r="N377" s="169"/>
      <c r="O377" s="169"/>
      <c r="P377" s="169"/>
      <c r="Q377" s="169"/>
      <c r="R377" s="169"/>
      <c r="S377" s="169"/>
      <c r="T377" s="170"/>
      <c r="AT377" s="164" t="s">
        <v>96</v>
      </c>
      <c r="AU377" s="164" t="s">
        <v>2</v>
      </c>
      <c r="AV377" s="162" t="s">
        <v>108</v>
      </c>
      <c r="AW377" s="162" t="s">
        <v>98</v>
      </c>
      <c r="AX377" s="162" t="s">
        <v>84</v>
      </c>
      <c r="AY377" s="164" t="s">
        <v>85</v>
      </c>
    </row>
    <row r="378" spans="1:65" s="143" customFormat="1" x14ac:dyDescent="0.2">
      <c r="B378" s="144"/>
      <c r="D378" s="121" t="s">
        <v>96</v>
      </c>
      <c r="E378" s="145" t="s">
        <v>10</v>
      </c>
      <c r="F378" s="146" t="s">
        <v>102</v>
      </c>
      <c r="H378" s="147">
        <v>217.399</v>
      </c>
      <c r="I378" s="148"/>
      <c r="L378" s="144"/>
      <c r="M378" s="149"/>
      <c r="N378" s="150"/>
      <c r="O378" s="150"/>
      <c r="P378" s="150"/>
      <c r="Q378" s="150"/>
      <c r="R378" s="150"/>
      <c r="S378" s="150"/>
      <c r="T378" s="151"/>
      <c r="AT378" s="145" t="s">
        <v>96</v>
      </c>
      <c r="AU378" s="145" t="s">
        <v>2</v>
      </c>
      <c r="AV378" s="143" t="s">
        <v>92</v>
      </c>
      <c r="AW378" s="143" t="s">
        <v>98</v>
      </c>
      <c r="AX378" s="143" t="s">
        <v>83</v>
      </c>
      <c r="AY378" s="145" t="s">
        <v>85</v>
      </c>
    </row>
    <row r="379" spans="1:65" s="14" customFormat="1" ht="21.6" customHeight="1" x14ac:dyDescent="0.2">
      <c r="A379" s="10"/>
      <c r="B379" s="106"/>
      <c r="C379" s="107" t="s">
        <v>421</v>
      </c>
      <c r="D379" s="107" t="s">
        <v>87</v>
      </c>
      <c r="E379" s="108" t="s">
        <v>422</v>
      </c>
      <c r="F379" s="109" t="s">
        <v>423</v>
      </c>
      <c r="G379" s="110" t="s">
        <v>90</v>
      </c>
      <c r="H379" s="111">
        <v>39.396999999999998</v>
      </c>
      <c r="I379" s="112"/>
      <c r="J379" s="113">
        <f>ROUND(I379*H379,2)</f>
        <v>0</v>
      </c>
      <c r="K379" s="109" t="s">
        <v>91</v>
      </c>
      <c r="L379" s="11"/>
      <c r="M379" s="114" t="s">
        <v>10</v>
      </c>
      <c r="N379" s="115" t="s">
        <v>27</v>
      </c>
      <c r="O379" s="116"/>
      <c r="P379" s="117">
        <f>O379*H379</f>
        <v>0</v>
      </c>
      <c r="Q379" s="117">
        <v>2.45329</v>
      </c>
      <c r="R379" s="117">
        <f>Q379*H379</f>
        <v>96.652266130000001</v>
      </c>
      <c r="S379" s="117">
        <v>0</v>
      </c>
      <c r="T379" s="118">
        <f>S379*H379</f>
        <v>0</v>
      </c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R379" s="119" t="s">
        <v>92</v>
      </c>
      <c r="AT379" s="119" t="s">
        <v>87</v>
      </c>
      <c r="AU379" s="119" t="s">
        <v>2</v>
      </c>
      <c r="AY379" s="2" t="s">
        <v>85</v>
      </c>
      <c r="BE379" s="120">
        <f>IF(N379="základní",J379,0)</f>
        <v>0</v>
      </c>
      <c r="BF379" s="120">
        <f>IF(N379="snížená",J379,0)</f>
        <v>0</v>
      </c>
      <c r="BG379" s="120">
        <f>IF(N379="zákl. přenesená",J379,0)</f>
        <v>0</v>
      </c>
      <c r="BH379" s="120">
        <f>IF(N379="sníž. přenesená",J379,0)</f>
        <v>0</v>
      </c>
      <c r="BI379" s="120">
        <f>IF(N379="nulová",J379,0)</f>
        <v>0</v>
      </c>
      <c r="BJ379" s="2" t="s">
        <v>83</v>
      </c>
      <c r="BK379" s="120">
        <f>ROUND(I379*H379,2)</f>
        <v>0</v>
      </c>
      <c r="BL379" s="2" t="s">
        <v>92</v>
      </c>
      <c r="BM379" s="119" t="s">
        <v>424</v>
      </c>
    </row>
    <row r="380" spans="1:65" s="14" customFormat="1" ht="19.5" x14ac:dyDescent="0.2">
      <c r="A380" s="10"/>
      <c r="B380" s="11"/>
      <c r="C380" s="10"/>
      <c r="D380" s="121" t="s">
        <v>94</v>
      </c>
      <c r="E380" s="10"/>
      <c r="F380" s="122" t="s">
        <v>425</v>
      </c>
      <c r="G380" s="10"/>
      <c r="H380" s="10"/>
      <c r="I380" s="12"/>
      <c r="J380" s="10"/>
      <c r="K380" s="10"/>
      <c r="L380" s="11"/>
      <c r="M380" s="123"/>
      <c r="N380" s="124"/>
      <c r="O380" s="116"/>
      <c r="P380" s="116"/>
      <c r="Q380" s="116"/>
      <c r="R380" s="116"/>
      <c r="S380" s="116"/>
      <c r="T380" s="125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T380" s="2" t="s">
        <v>94</v>
      </c>
      <c r="AU380" s="2" t="s">
        <v>2</v>
      </c>
    </row>
    <row r="381" spans="1:65" s="126" customFormat="1" x14ac:dyDescent="0.2">
      <c r="B381" s="127"/>
      <c r="D381" s="121" t="s">
        <v>96</v>
      </c>
      <c r="E381" s="128" t="s">
        <v>10</v>
      </c>
      <c r="F381" s="129" t="s">
        <v>355</v>
      </c>
      <c r="H381" s="128" t="s">
        <v>10</v>
      </c>
      <c r="I381" s="130"/>
      <c r="L381" s="127"/>
      <c r="M381" s="131"/>
      <c r="N381" s="132"/>
      <c r="O381" s="132"/>
      <c r="P381" s="132"/>
      <c r="Q381" s="132"/>
      <c r="R381" s="132"/>
      <c r="S381" s="132"/>
      <c r="T381" s="133"/>
      <c r="AT381" s="128" t="s">
        <v>96</v>
      </c>
      <c r="AU381" s="128" t="s">
        <v>2</v>
      </c>
      <c r="AV381" s="126" t="s">
        <v>83</v>
      </c>
      <c r="AW381" s="126" t="s">
        <v>98</v>
      </c>
      <c r="AX381" s="126" t="s">
        <v>84</v>
      </c>
      <c r="AY381" s="128" t="s">
        <v>85</v>
      </c>
    </row>
    <row r="382" spans="1:65" s="126" customFormat="1" x14ac:dyDescent="0.2">
      <c r="B382" s="127"/>
      <c r="D382" s="121" t="s">
        <v>96</v>
      </c>
      <c r="E382" s="128" t="s">
        <v>10</v>
      </c>
      <c r="F382" s="129" t="s">
        <v>426</v>
      </c>
      <c r="H382" s="128" t="s">
        <v>10</v>
      </c>
      <c r="I382" s="130"/>
      <c r="L382" s="127"/>
      <c r="M382" s="131"/>
      <c r="N382" s="132"/>
      <c r="O382" s="132"/>
      <c r="P382" s="132"/>
      <c r="Q382" s="132"/>
      <c r="R382" s="132"/>
      <c r="S382" s="132"/>
      <c r="T382" s="133"/>
      <c r="AT382" s="128" t="s">
        <v>96</v>
      </c>
      <c r="AU382" s="128" t="s">
        <v>2</v>
      </c>
      <c r="AV382" s="126" t="s">
        <v>83</v>
      </c>
      <c r="AW382" s="126" t="s">
        <v>98</v>
      </c>
      <c r="AX382" s="126" t="s">
        <v>84</v>
      </c>
      <c r="AY382" s="128" t="s">
        <v>85</v>
      </c>
    </row>
    <row r="383" spans="1:65" s="126" customFormat="1" x14ac:dyDescent="0.2">
      <c r="B383" s="127"/>
      <c r="D383" s="121" t="s">
        <v>96</v>
      </c>
      <c r="E383" s="128" t="s">
        <v>10</v>
      </c>
      <c r="F383" s="129" t="s">
        <v>365</v>
      </c>
      <c r="H383" s="128" t="s">
        <v>10</v>
      </c>
      <c r="I383" s="130"/>
      <c r="L383" s="127"/>
      <c r="M383" s="131"/>
      <c r="N383" s="132"/>
      <c r="O383" s="132"/>
      <c r="P383" s="132"/>
      <c r="Q383" s="132"/>
      <c r="R383" s="132"/>
      <c r="S383" s="132"/>
      <c r="T383" s="133"/>
      <c r="AT383" s="128" t="s">
        <v>96</v>
      </c>
      <c r="AU383" s="128" t="s">
        <v>2</v>
      </c>
      <c r="AV383" s="126" t="s">
        <v>83</v>
      </c>
      <c r="AW383" s="126" t="s">
        <v>98</v>
      </c>
      <c r="AX383" s="126" t="s">
        <v>84</v>
      </c>
      <c r="AY383" s="128" t="s">
        <v>85</v>
      </c>
    </row>
    <row r="384" spans="1:65" s="126" customFormat="1" x14ac:dyDescent="0.2">
      <c r="B384" s="127"/>
      <c r="D384" s="121" t="s">
        <v>96</v>
      </c>
      <c r="E384" s="128" t="s">
        <v>10</v>
      </c>
      <c r="F384" s="129" t="s">
        <v>427</v>
      </c>
      <c r="H384" s="128" t="s">
        <v>10</v>
      </c>
      <c r="I384" s="130"/>
      <c r="L384" s="127"/>
      <c r="M384" s="131"/>
      <c r="N384" s="132"/>
      <c r="O384" s="132"/>
      <c r="P384" s="132"/>
      <c r="Q384" s="132"/>
      <c r="R384" s="132"/>
      <c r="S384" s="132"/>
      <c r="T384" s="133"/>
      <c r="AT384" s="128" t="s">
        <v>96</v>
      </c>
      <c r="AU384" s="128" t="s">
        <v>2</v>
      </c>
      <c r="AV384" s="126" t="s">
        <v>83</v>
      </c>
      <c r="AW384" s="126" t="s">
        <v>98</v>
      </c>
      <c r="AX384" s="126" t="s">
        <v>84</v>
      </c>
      <c r="AY384" s="128" t="s">
        <v>85</v>
      </c>
    </row>
    <row r="385" spans="1:65" s="134" customFormat="1" x14ac:dyDescent="0.2">
      <c r="B385" s="135"/>
      <c r="D385" s="121" t="s">
        <v>96</v>
      </c>
      <c r="E385" s="136" t="s">
        <v>10</v>
      </c>
      <c r="F385" s="137" t="s">
        <v>428</v>
      </c>
      <c r="H385" s="138">
        <v>4.7699999999999996</v>
      </c>
      <c r="I385" s="139"/>
      <c r="L385" s="135"/>
      <c r="M385" s="140"/>
      <c r="N385" s="141"/>
      <c r="O385" s="141"/>
      <c r="P385" s="141"/>
      <c r="Q385" s="141"/>
      <c r="R385" s="141"/>
      <c r="S385" s="141"/>
      <c r="T385" s="142"/>
      <c r="AT385" s="136" t="s">
        <v>96</v>
      </c>
      <c r="AU385" s="136" t="s">
        <v>2</v>
      </c>
      <c r="AV385" s="134" t="s">
        <v>2</v>
      </c>
      <c r="AW385" s="134" t="s">
        <v>98</v>
      </c>
      <c r="AX385" s="134" t="s">
        <v>84</v>
      </c>
      <c r="AY385" s="136" t="s">
        <v>85</v>
      </c>
    </row>
    <row r="386" spans="1:65" s="134" customFormat="1" x14ac:dyDescent="0.2">
      <c r="B386" s="135"/>
      <c r="D386" s="121" t="s">
        <v>96</v>
      </c>
      <c r="E386" s="136" t="s">
        <v>10</v>
      </c>
      <c r="F386" s="137" t="s">
        <v>429</v>
      </c>
      <c r="H386" s="138">
        <v>2.8929999999999998</v>
      </c>
      <c r="I386" s="139"/>
      <c r="L386" s="135"/>
      <c r="M386" s="140"/>
      <c r="N386" s="141"/>
      <c r="O386" s="141"/>
      <c r="P386" s="141"/>
      <c r="Q386" s="141"/>
      <c r="R386" s="141"/>
      <c r="S386" s="141"/>
      <c r="T386" s="142"/>
      <c r="AT386" s="136" t="s">
        <v>96</v>
      </c>
      <c r="AU386" s="136" t="s">
        <v>2</v>
      </c>
      <c r="AV386" s="134" t="s">
        <v>2</v>
      </c>
      <c r="AW386" s="134" t="s">
        <v>98</v>
      </c>
      <c r="AX386" s="134" t="s">
        <v>84</v>
      </c>
      <c r="AY386" s="136" t="s">
        <v>85</v>
      </c>
    </row>
    <row r="387" spans="1:65" s="134" customFormat="1" x14ac:dyDescent="0.2">
      <c r="B387" s="135"/>
      <c r="D387" s="121" t="s">
        <v>96</v>
      </c>
      <c r="E387" s="136" t="s">
        <v>10</v>
      </c>
      <c r="F387" s="137" t="s">
        <v>430</v>
      </c>
      <c r="H387" s="138">
        <v>8.8350000000000009</v>
      </c>
      <c r="I387" s="139"/>
      <c r="L387" s="135"/>
      <c r="M387" s="140"/>
      <c r="N387" s="141"/>
      <c r="O387" s="141"/>
      <c r="P387" s="141"/>
      <c r="Q387" s="141"/>
      <c r="R387" s="141"/>
      <c r="S387" s="141"/>
      <c r="T387" s="142"/>
      <c r="AT387" s="136" t="s">
        <v>96</v>
      </c>
      <c r="AU387" s="136" t="s">
        <v>2</v>
      </c>
      <c r="AV387" s="134" t="s">
        <v>2</v>
      </c>
      <c r="AW387" s="134" t="s">
        <v>98</v>
      </c>
      <c r="AX387" s="134" t="s">
        <v>84</v>
      </c>
      <c r="AY387" s="136" t="s">
        <v>85</v>
      </c>
    </row>
    <row r="388" spans="1:65" s="134" customFormat="1" x14ac:dyDescent="0.2">
      <c r="B388" s="135"/>
      <c r="D388" s="121" t="s">
        <v>96</v>
      </c>
      <c r="E388" s="136" t="s">
        <v>10</v>
      </c>
      <c r="F388" s="137" t="s">
        <v>431</v>
      </c>
      <c r="H388" s="138">
        <v>2.8410000000000002</v>
      </c>
      <c r="I388" s="139"/>
      <c r="L388" s="135"/>
      <c r="M388" s="140"/>
      <c r="N388" s="141"/>
      <c r="O388" s="141"/>
      <c r="P388" s="141"/>
      <c r="Q388" s="141"/>
      <c r="R388" s="141"/>
      <c r="S388" s="141"/>
      <c r="T388" s="142"/>
      <c r="AT388" s="136" t="s">
        <v>96</v>
      </c>
      <c r="AU388" s="136" t="s">
        <v>2</v>
      </c>
      <c r="AV388" s="134" t="s">
        <v>2</v>
      </c>
      <c r="AW388" s="134" t="s">
        <v>98</v>
      </c>
      <c r="AX388" s="134" t="s">
        <v>84</v>
      </c>
      <c r="AY388" s="136" t="s">
        <v>85</v>
      </c>
    </row>
    <row r="389" spans="1:65" s="134" customFormat="1" x14ac:dyDescent="0.2">
      <c r="B389" s="135"/>
      <c r="D389" s="121" t="s">
        <v>96</v>
      </c>
      <c r="E389" s="136" t="s">
        <v>10</v>
      </c>
      <c r="F389" s="137" t="s">
        <v>432</v>
      </c>
      <c r="H389" s="138">
        <v>0.81100000000000005</v>
      </c>
      <c r="I389" s="139"/>
      <c r="L389" s="135"/>
      <c r="M389" s="140"/>
      <c r="N389" s="141"/>
      <c r="O389" s="141"/>
      <c r="P389" s="141"/>
      <c r="Q389" s="141"/>
      <c r="R389" s="141"/>
      <c r="S389" s="141"/>
      <c r="T389" s="142"/>
      <c r="AT389" s="136" t="s">
        <v>96</v>
      </c>
      <c r="AU389" s="136" t="s">
        <v>2</v>
      </c>
      <c r="AV389" s="134" t="s">
        <v>2</v>
      </c>
      <c r="AW389" s="134" t="s">
        <v>98</v>
      </c>
      <c r="AX389" s="134" t="s">
        <v>84</v>
      </c>
      <c r="AY389" s="136" t="s">
        <v>85</v>
      </c>
    </row>
    <row r="390" spans="1:65" s="162" customFormat="1" x14ac:dyDescent="0.2">
      <c r="B390" s="163"/>
      <c r="D390" s="121" t="s">
        <v>96</v>
      </c>
      <c r="E390" s="164" t="s">
        <v>10</v>
      </c>
      <c r="F390" s="165" t="s">
        <v>395</v>
      </c>
      <c r="H390" s="166">
        <v>20.149999999999999</v>
      </c>
      <c r="I390" s="167"/>
      <c r="L390" s="163"/>
      <c r="M390" s="168"/>
      <c r="N390" s="169"/>
      <c r="O390" s="169"/>
      <c r="P390" s="169"/>
      <c r="Q390" s="169"/>
      <c r="R390" s="169"/>
      <c r="S390" s="169"/>
      <c r="T390" s="170"/>
      <c r="AT390" s="164" t="s">
        <v>96</v>
      </c>
      <c r="AU390" s="164" t="s">
        <v>2</v>
      </c>
      <c r="AV390" s="162" t="s">
        <v>108</v>
      </c>
      <c r="AW390" s="162" t="s">
        <v>98</v>
      </c>
      <c r="AX390" s="162" t="s">
        <v>84</v>
      </c>
      <c r="AY390" s="164" t="s">
        <v>85</v>
      </c>
    </row>
    <row r="391" spans="1:65" s="126" customFormat="1" x14ac:dyDescent="0.2">
      <c r="B391" s="127"/>
      <c r="D391" s="121" t="s">
        <v>96</v>
      </c>
      <c r="E391" s="128" t="s">
        <v>10</v>
      </c>
      <c r="F391" s="129" t="s">
        <v>433</v>
      </c>
      <c r="H391" s="128" t="s">
        <v>10</v>
      </c>
      <c r="I391" s="130"/>
      <c r="L391" s="127"/>
      <c r="M391" s="131"/>
      <c r="N391" s="132"/>
      <c r="O391" s="132"/>
      <c r="P391" s="132"/>
      <c r="Q391" s="132"/>
      <c r="R391" s="132"/>
      <c r="S391" s="132"/>
      <c r="T391" s="133"/>
      <c r="AT391" s="128" t="s">
        <v>96</v>
      </c>
      <c r="AU391" s="128" t="s">
        <v>2</v>
      </c>
      <c r="AV391" s="126" t="s">
        <v>83</v>
      </c>
      <c r="AW391" s="126" t="s">
        <v>98</v>
      </c>
      <c r="AX391" s="126" t="s">
        <v>84</v>
      </c>
      <c r="AY391" s="128" t="s">
        <v>85</v>
      </c>
    </row>
    <row r="392" spans="1:65" s="134" customFormat="1" x14ac:dyDescent="0.2">
      <c r="B392" s="135"/>
      <c r="D392" s="121" t="s">
        <v>96</v>
      </c>
      <c r="E392" s="136" t="s">
        <v>10</v>
      </c>
      <c r="F392" s="137" t="s">
        <v>434</v>
      </c>
      <c r="H392" s="138">
        <v>8.9550000000000001</v>
      </c>
      <c r="I392" s="139"/>
      <c r="L392" s="135"/>
      <c r="M392" s="140"/>
      <c r="N392" s="141"/>
      <c r="O392" s="141"/>
      <c r="P392" s="141"/>
      <c r="Q392" s="141"/>
      <c r="R392" s="141"/>
      <c r="S392" s="141"/>
      <c r="T392" s="142"/>
      <c r="AT392" s="136" t="s">
        <v>96</v>
      </c>
      <c r="AU392" s="136" t="s">
        <v>2</v>
      </c>
      <c r="AV392" s="134" t="s">
        <v>2</v>
      </c>
      <c r="AW392" s="134" t="s">
        <v>98</v>
      </c>
      <c r="AX392" s="134" t="s">
        <v>84</v>
      </c>
      <c r="AY392" s="136" t="s">
        <v>85</v>
      </c>
    </row>
    <row r="393" spans="1:65" s="134" customFormat="1" x14ac:dyDescent="0.2">
      <c r="B393" s="135"/>
      <c r="D393" s="121" t="s">
        <v>96</v>
      </c>
      <c r="E393" s="136" t="s">
        <v>10</v>
      </c>
      <c r="F393" s="137" t="s">
        <v>435</v>
      </c>
      <c r="H393" s="138">
        <v>4.9800000000000004</v>
      </c>
      <c r="I393" s="139"/>
      <c r="L393" s="135"/>
      <c r="M393" s="140"/>
      <c r="N393" s="141"/>
      <c r="O393" s="141"/>
      <c r="P393" s="141"/>
      <c r="Q393" s="141"/>
      <c r="R393" s="141"/>
      <c r="S393" s="141"/>
      <c r="T393" s="142"/>
      <c r="AT393" s="136" t="s">
        <v>96</v>
      </c>
      <c r="AU393" s="136" t="s">
        <v>2</v>
      </c>
      <c r="AV393" s="134" t="s">
        <v>2</v>
      </c>
      <c r="AW393" s="134" t="s">
        <v>98</v>
      </c>
      <c r="AX393" s="134" t="s">
        <v>84</v>
      </c>
      <c r="AY393" s="136" t="s">
        <v>85</v>
      </c>
    </row>
    <row r="394" spans="1:65" s="134" customFormat="1" x14ac:dyDescent="0.2">
      <c r="B394" s="135"/>
      <c r="D394" s="121" t="s">
        <v>96</v>
      </c>
      <c r="E394" s="136" t="s">
        <v>10</v>
      </c>
      <c r="F394" s="137" t="s">
        <v>436</v>
      </c>
      <c r="H394" s="138">
        <v>5.3120000000000003</v>
      </c>
      <c r="I394" s="139"/>
      <c r="L394" s="135"/>
      <c r="M394" s="140"/>
      <c r="N394" s="141"/>
      <c r="O394" s="141"/>
      <c r="P394" s="141"/>
      <c r="Q394" s="141"/>
      <c r="R394" s="141"/>
      <c r="S394" s="141"/>
      <c r="T394" s="142"/>
      <c r="AT394" s="136" t="s">
        <v>96</v>
      </c>
      <c r="AU394" s="136" t="s">
        <v>2</v>
      </c>
      <c r="AV394" s="134" t="s">
        <v>2</v>
      </c>
      <c r="AW394" s="134" t="s">
        <v>98</v>
      </c>
      <c r="AX394" s="134" t="s">
        <v>84</v>
      </c>
      <c r="AY394" s="136" t="s">
        <v>85</v>
      </c>
    </row>
    <row r="395" spans="1:65" s="162" customFormat="1" x14ac:dyDescent="0.2">
      <c r="B395" s="163"/>
      <c r="D395" s="121" t="s">
        <v>96</v>
      </c>
      <c r="E395" s="164" t="s">
        <v>10</v>
      </c>
      <c r="F395" s="165" t="s">
        <v>395</v>
      </c>
      <c r="H395" s="166">
        <v>19.247</v>
      </c>
      <c r="I395" s="167"/>
      <c r="L395" s="163"/>
      <c r="M395" s="168"/>
      <c r="N395" s="169"/>
      <c r="O395" s="169"/>
      <c r="P395" s="169"/>
      <c r="Q395" s="169"/>
      <c r="R395" s="169"/>
      <c r="S395" s="169"/>
      <c r="T395" s="170"/>
      <c r="AT395" s="164" t="s">
        <v>96</v>
      </c>
      <c r="AU395" s="164" t="s">
        <v>2</v>
      </c>
      <c r="AV395" s="162" t="s">
        <v>108</v>
      </c>
      <c r="AW395" s="162" t="s">
        <v>98</v>
      </c>
      <c r="AX395" s="162" t="s">
        <v>84</v>
      </c>
      <c r="AY395" s="164" t="s">
        <v>85</v>
      </c>
    </row>
    <row r="396" spans="1:65" s="143" customFormat="1" x14ac:dyDescent="0.2">
      <c r="B396" s="144"/>
      <c r="D396" s="121" t="s">
        <v>96</v>
      </c>
      <c r="E396" s="145" t="s">
        <v>10</v>
      </c>
      <c r="F396" s="146" t="s">
        <v>102</v>
      </c>
      <c r="H396" s="147">
        <v>39.396999999999998</v>
      </c>
      <c r="I396" s="148"/>
      <c r="L396" s="144"/>
      <c r="M396" s="149"/>
      <c r="N396" s="150"/>
      <c r="O396" s="150"/>
      <c r="P396" s="150"/>
      <c r="Q396" s="150"/>
      <c r="R396" s="150"/>
      <c r="S396" s="150"/>
      <c r="T396" s="151"/>
      <c r="AT396" s="145" t="s">
        <v>96</v>
      </c>
      <c r="AU396" s="145" t="s">
        <v>2</v>
      </c>
      <c r="AV396" s="143" t="s">
        <v>92</v>
      </c>
      <c r="AW396" s="143" t="s">
        <v>98</v>
      </c>
      <c r="AX396" s="143" t="s">
        <v>83</v>
      </c>
      <c r="AY396" s="145" t="s">
        <v>85</v>
      </c>
    </row>
    <row r="397" spans="1:65" s="14" customFormat="1" ht="21.6" customHeight="1" x14ac:dyDescent="0.2">
      <c r="A397" s="10"/>
      <c r="B397" s="106"/>
      <c r="C397" s="107" t="s">
        <v>437</v>
      </c>
      <c r="D397" s="107" t="s">
        <v>87</v>
      </c>
      <c r="E397" s="108" t="s">
        <v>438</v>
      </c>
      <c r="F397" s="109" t="s">
        <v>439</v>
      </c>
      <c r="G397" s="110" t="s">
        <v>144</v>
      </c>
      <c r="H397" s="111">
        <v>2127.491</v>
      </c>
      <c r="I397" s="112"/>
      <c r="J397" s="113">
        <f>ROUND(I397*H397,2)</f>
        <v>0</v>
      </c>
      <c r="K397" s="109" t="s">
        <v>91</v>
      </c>
      <c r="L397" s="11"/>
      <c r="M397" s="114" t="s">
        <v>10</v>
      </c>
      <c r="N397" s="115" t="s">
        <v>27</v>
      </c>
      <c r="O397" s="116"/>
      <c r="P397" s="117">
        <f>O397*H397</f>
        <v>0</v>
      </c>
      <c r="Q397" s="117">
        <v>2.7499999999999998E-3</v>
      </c>
      <c r="R397" s="117">
        <f>Q397*H397</f>
        <v>5.8506002499999994</v>
      </c>
      <c r="S397" s="117">
        <v>0</v>
      </c>
      <c r="T397" s="118">
        <f>S397*H397</f>
        <v>0</v>
      </c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R397" s="119" t="s">
        <v>92</v>
      </c>
      <c r="AT397" s="119" t="s">
        <v>87</v>
      </c>
      <c r="AU397" s="119" t="s">
        <v>2</v>
      </c>
      <c r="AY397" s="2" t="s">
        <v>85</v>
      </c>
      <c r="BE397" s="120">
        <f>IF(N397="základní",J397,0)</f>
        <v>0</v>
      </c>
      <c r="BF397" s="120">
        <f>IF(N397="snížená",J397,0)</f>
        <v>0</v>
      </c>
      <c r="BG397" s="120">
        <f>IF(N397="zákl. přenesená",J397,0)</f>
        <v>0</v>
      </c>
      <c r="BH397" s="120">
        <f>IF(N397="sníž. přenesená",J397,0)</f>
        <v>0</v>
      </c>
      <c r="BI397" s="120">
        <f>IF(N397="nulová",J397,0)</f>
        <v>0</v>
      </c>
      <c r="BJ397" s="2" t="s">
        <v>83</v>
      </c>
      <c r="BK397" s="120">
        <f>ROUND(I397*H397,2)</f>
        <v>0</v>
      </c>
      <c r="BL397" s="2" t="s">
        <v>92</v>
      </c>
      <c r="BM397" s="119" t="s">
        <v>440</v>
      </c>
    </row>
    <row r="398" spans="1:65" s="14" customFormat="1" ht="19.5" x14ac:dyDescent="0.2">
      <c r="A398" s="10"/>
      <c r="B398" s="11"/>
      <c r="C398" s="10"/>
      <c r="D398" s="121" t="s">
        <v>94</v>
      </c>
      <c r="E398" s="10"/>
      <c r="F398" s="122" t="s">
        <v>441</v>
      </c>
      <c r="G398" s="10"/>
      <c r="H398" s="10"/>
      <c r="I398" s="12"/>
      <c r="J398" s="10"/>
      <c r="K398" s="10"/>
      <c r="L398" s="11"/>
      <c r="M398" s="123"/>
      <c r="N398" s="124"/>
      <c r="O398" s="116"/>
      <c r="P398" s="116"/>
      <c r="Q398" s="116"/>
      <c r="R398" s="116"/>
      <c r="S398" s="116"/>
      <c r="T398" s="125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T398" s="2" t="s">
        <v>94</v>
      </c>
      <c r="AU398" s="2" t="s">
        <v>2</v>
      </c>
    </row>
    <row r="399" spans="1:65" s="126" customFormat="1" x14ac:dyDescent="0.2">
      <c r="B399" s="127"/>
      <c r="D399" s="121" t="s">
        <v>96</v>
      </c>
      <c r="E399" s="128" t="s">
        <v>10</v>
      </c>
      <c r="F399" s="129" t="s">
        <v>357</v>
      </c>
      <c r="H399" s="128" t="s">
        <v>10</v>
      </c>
      <c r="I399" s="130"/>
      <c r="L399" s="127"/>
      <c r="M399" s="131"/>
      <c r="N399" s="132"/>
      <c r="O399" s="132"/>
      <c r="P399" s="132"/>
      <c r="Q399" s="132"/>
      <c r="R399" s="132"/>
      <c r="S399" s="132"/>
      <c r="T399" s="133"/>
      <c r="AT399" s="128" t="s">
        <v>96</v>
      </c>
      <c r="AU399" s="128" t="s">
        <v>2</v>
      </c>
      <c r="AV399" s="126" t="s">
        <v>83</v>
      </c>
      <c r="AW399" s="126" t="s">
        <v>98</v>
      </c>
      <c r="AX399" s="126" t="s">
        <v>84</v>
      </c>
      <c r="AY399" s="128" t="s">
        <v>85</v>
      </c>
    </row>
    <row r="400" spans="1:65" s="134" customFormat="1" ht="22.5" x14ac:dyDescent="0.2">
      <c r="B400" s="135"/>
      <c r="D400" s="121" t="s">
        <v>96</v>
      </c>
      <c r="E400" s="136" t="s">
        <v>10</v>
      </c>
      <c r="F400" s="137" t="s">
        <v>442</v>
      </c>
      <c r="H400" s="138">
        <v>115.645</v>
      </c>
      <c r="I400" s="139"/>
      <c r="L400" s="135"/>
      <c r="M400" s="140"/>
      <c r="N400" s="141"/>
      <c r="O400" s="141"/>
      <c r="P400" s="141"/>
      <c r="Q400" s="141"/>
      <c r="R400" s="141"/>
      <c r="S400" s="141"/>
      <c r="T400" s="142"/>
      <c r="AT400" s="136" t="s">
        <v>96</v>
      </c>
      <c r="AU400" s="136" t="s">
        <v>2</v>
      </c>
      <c r="AV400" s="134" t="s">
        <v>2</v>
      </c>
      <c r="AW400" s="134" t="s">
        <v>98</v>
      </c>
      <c r="AX400" s="134" t="s">
        <v>84</v>
      </c>
      <c r="AY400" s="136" t="s">
        <v>85</v>
      </c>
    </row>
    <row r="401" spans="2:51" s="162" customFormat="1" x14ac:dyDescent="0.2">
      <c r="B401" s="163"/>
      <c r="D401" s="121" t="s">
        <v>96</v>
      </c>
      <c r="E401" s="164" t="s">
        <v>10</v>
      </c>
      <c r="F401" s="165" t="s">
        <v>395</v>
      </c>
      <c r="H401" s="166">
        <v>115.645</v>
      </c>
      <c r="I401" s="167"/>
      <c r="L401" s="163"/>
      <c r="M401" s="168"/>
      <c r="N401" s="169"/>
      <c r="O401" s="169"/>
      <c r="P401" s="169"/>
      <c r="Q401" s="169"/>
      <c r="R401" s="169"/>
      <c r="S401" s="169"/>
      <c r="T401" s="170"/>
      <c r="AT401" s="164" t="s">
        <v>96</v>
      </c>
      <c r="AU401" s="164" t="s">
        <v>2</v>
      </c>
      <c r="AV401" s="162" t="s">
        <v>108</v>
      </c>
      <c r="AW401" s="162" t="s">
        <v>98</v>
      </c>
      <c r="AX401" s="162" t="s">
        <v>84</v>
      </c>
      <c r="AY401" s="164" t="s">
        <v>85</v>
      </c>
    </row>
    <row r="402" spans="2:51" s="126" customFormat="1" x14ac:dyDescent="0.2">
      <c r="B402" s="127"/>
      <c r="D402" s="121" t="s">
        <v>96</v>
      </c>
      <c r="E402" s="128" t="s">
        <v>10</v>
      </c>
      <c r="F402" s="129" t="s">
        <v>365</v>
      </c>
      <c r="H402" s="128" t="s">
        <v>10</v>
      </c>
      <c r="I402" s="130"/>
      <c r="L402" s="127"/>
      <c r="M402" s="131"/>
      <c r="N402" s="132"/>
      <c r="O402" s="132"/>
      <c r="P402" s="132"/>
      <c r="Q402" s="132"/>
      <c r="R402" s="132"/>
      <c r="S402" s="132"/>
      <c r="T402" s="133"/>
      <c r="AT402" s="128" t="s">
        <v>96</v>
      </c>
      <c r="AU402" s="128" t="s">
        <v>2</v>
      </c>
      <c r="AV402" s="126" t="s">
        <v>83</v>
      </c>
      <c r="AW402" s="126" t="s">
        <v>98</v>
      </c>
      <c r="AX402" s="126" t="s">
        <v>84</v>
      </c>
      <c r="AY402" s="128" t="s">
        <v>85</v>
      </c>
    </row>
    <row r="403" spans="2:51" s="134" customFormat="1" x14ac:dyDescent="0.2">
      <c r="B403" s="135"/>
      <c r="D403" s="121" t="s">
        <v>96</v>
      </c>
      <c r="E403" s="136" t="s">
        <v>10</v>
      </c>
      <c r="F403" s="137" t="s">
        <v>443</v>
      </c>
      <c r="H403" s="138">
        <v>31.8</v>
      </c>
      <c r="I403" s="139"/>
      <c r="L403" s="135"/>
      <c r="M403" s="140"/>
      <c r="N403" s="141"/>
      <c r="O403" s="141"/>
      <c r="P403" s="141"/>
      <c r="Q403" s="141"/>
      <c r="R403" s="141"/>
      <c r="S403" s="141"/>
      <c r="T403" s="142"/>
      <c r="AT403" s="136" t="s">
        <v>96</v>
      </c>
      <c r="AU403" s="136" t="s">
        <v>2</v>
      </c>
      <c r="AV403" s="134" t="s">
        <v>2</v>
      </c>
      <c r="AW403" s="134" t="s">
        <v>98</v>
      </c>
      <c r="AX403" s="134" t="s">
        <v>84</v>
      </c>
      <c r="AY403" s="136" t="s">
        <v>85</v>
      </c>
    </row>
    <row r="404" spans="2:51" s="134" customFormat="1" x14ac:dyDescent="0.2">
      <c r="B404" s="135"/>
      <c r="D404" s="121" t="s">
        <v>96</v>
      </c>
      <c r="E404" s="136" t="s">
        <v>10</v>
      </c>
      <c r="F404" s="137" t="s">
        <v>444</v>
      </c>
      <c r="H404" s="138">
        <v>19.288</v>
      </c>
      <c r="I404" s="139"/>
      <c r="L404" s="135"/>
      <c r="M404" s="140"/>
      <c r="N404" s="141"/>
      <c r="O404" s="141"/>
      <c r="P404" s="141"/>
      <c r="Q404" s="141"/>
      <c r="R404" s="141"/>
      <c r="S404" s="141"/>
      <c r="T404" s="142"/>
      <c r="AT404" s="136" t="s">
        <v>96</v>
      </c>
      <c r="AU404" s="136" t="s">
        <v>2</v>
      </c>
      <c r="AV404" s="134" t="s">
        <v>2</v>
      </c>
      <c r="AW404" s="134" t="s">
        <v>98</v>
      </c>
      <c r="AX404" s="134" t="s">
        <v>84</v>
      </c>
      <c r="AY404" s="136" t="s">
        <v>85</v>
      </c>
    </row>
    <row r="405" spans="2:51" s="134" customFormat="1" x14ac:dyDescent="0.2">
      <c r="B405" s="135"/>
      <c r="D405" s="121" t="s">
        <v>96</v>
      </c>
      <c r="E405" s="136" t="s">
        <v>10</v>
      </c>
      <c r="F405" s="137" t="s">
        <v>445</v>
      </c>
      <c r="H405" s="138">
        <v>58.899000000000001</v>
      </c>
      <c r="I405" s="139"/>
      <c r="L405" s="135"/>
      <c r="M405" s="140"/>
      <c r="N405" s="141"/>
      <c r="O405" s="141"/>
      <c r="P405" s="141"/>
      <c r="Q405" s="141"/>
      <c r="R405" s="141"/>
      <c r="S405" s="141"/>
      <c r="T405" s="142"/>
      <c r="AT405" s="136" t="s">
        <v>96</v>
      </c>
      <c r="AU405" s="136" t="s">
        <v>2</v>
      </c>
      <c r="AV405" s="134" t="s">
        <v>2</v>
      </c>
      <c r="AW405" s="134" t="s">
        <v>98</v>
      </c>
      <c r="AX405" s="134" t="s">
        <v>84</v>
      </c>
      <c r="AY405" s="136" t="s">
        <v>85</v>
      </c>
    </row>
    <row r="406" spans="2:51" s="134" customFormat="1" x14ac:dyDescent="0.2">
      <c r="B406" s="135"/>
      <c r="D406" s="121" t="s">
        <v>96</v>
      </c>
      <c r="E406" s="136" t="s">
        <v>10</v>
      </c>
      <c r="F406" s="137" t="s">
        <v>446</v>
      </c>
      <c r="H406" s="138">
        <v>18.943000000000001</v>
      </c>
      <c r="I406" s="139"/>
      <c r="L406" s="135"/>
      <c r="M406" s="140"/>
      <c r="N406" s="141"/>
      <c r="O406" s="141"/>
      <c r="P406" s="141"/>
      <c r="Q406" s="141"/>
      <c r="R406" s="141"/>
      <c r="S406" s="141"/>
      <c r="T406" s="142"/>
      <c r="AT406" s="136" t="s">
        <v>96</v>
      </c>
      <c r="AU406" s="136" t="s">
        <v>2</v>
      </c>
      <c r="AV406" s="134" t="s">
        <v>2</v>
      </c>
      <c r="AW406" s="134" t="s">
        <v>98</v>
      </c>
      <c r="AX406" s="134" t="s">
        <v>84</v>
      </c>
      <c r="AY406" s="136" t="s">
        <v>85</v>
      </c>
    </row>
    <row r="407" spans="2:51" s="134" customFormat="1" x14ac:dyDescent="0.2">
      <c r="B407" s="135"/>
      <c r="D407" s="121" t="s">
        <v>96</v>
      </c>
      <c r="E407" s="136" t="s">
        <v>10</v>
      </c>
      <c r="F407" s="137" t="s">
        <v>447</v>
      </c>
      <c r="H407" s="138">
        <v>5.4050000000000002</v>
      </c>
      <c r="I407" s="139"/>
      <c r="L407" s="135"/>
      <c r="M407" s="140"/>
      <c r="N407" s="141"/>
      <c r="O407" s="141"/>
      <c r="P407" s="141"/>
      <c r="Q407" s="141"/>
      <c r="R407" s="141"/>
      <c r="S407" s="141"/>
      <c r="T407" s="142"/>
      <c r="AT407" s="136" t="s">
        <v>96</v>
      </c>
      <c r="AU407" s="136" t="s">
        <v>2</v>
      </c>
      <c r="AV407" s="134" t="s">
        <v>2</v>
      </c>
      <c r="AW407" s="134" t="s">
        <v>98</v>
      </c>
      <c r="AX407" s="134" t="s">
        <v>84</v>
      </c>
      <c r="AY407" s="136" t="s">
        <v>85</v>
      </c>
    </row>
    <row r="408" spans="2:51" s="134" customFormat="1" x14ac:dyDescent="0.2">
      <c r="B408" s="135"/>
      <c r="D408" s="121" t="s">
        <v>96</v>
      </c>
      <c r="E408" s="136" t="s">
        <v>10</v>
      </c>
      <c r="F408" s="137" t="s">
        <v>448</v>
      </c>
      <c r="H408" s="138">
        <v>59.7</v>
      </c>
      <c r="I408" s="139"/>
      <c r="L408" s="135"/>
      <c r="M408" s="140"/>
      <c r="N408" s="141"/>
      <c r="O408" s="141"/>
      <c r="P408" s="141"/>
      <c r="Q408" s="141"/>
      <c r="R408" s="141"/>
      <c r="S408" s="141"/>
      <c r="T408" s="142"/>
      <c r="AT408" s="136" t="s">
        <v>96</v>
      </c>
      <c r="AU408" s="136" t="s">
        <v>2</v>
      </c>
      <c r="AV408" s="134" t="s">
        <v>2</v>
      </c>
      <c r="AW408" s="134" t="s">
        <v>98</v>
      </c>
      <c r="AX408" s="134" t="s">
        <v>84</v>
      </c>
      <c r="AY408" s="136" t="s">
        <v>85</v>
      </c>
    </row>
    <row r="409" spans="2:51" s="134" customFormat="1" x14ac:dyDescent="0.2">
      <c r="B409" s="135"/>
      <c r="D409" s="121" t="s">
        <v>96</v>
      </c>
      <c r="E409" s="136" t="s">
        <v>10</v>
      </c>
      <c r="F409" s="137" t="s">
        <v>449</v>
      </c>
      <c r="H409" s="138">
        <v>33.198</v>
      </c>
      <c r="I409" s="139"/>
      <c r="L409" s="135"/>
      <c r="M409" s="140"/>
      <c r="N409" s="141"/>
      <c r="O409" s="141"/>
      <c r="P409" s="141"/>
      <c r="Q409" s="141"/>
      <c r="R409" s="141"/>
      <c r="S409" s="141"/>
      <c r="T409" s="142"/>
      <c r="AT409" s="136" t="s">
        <v>96</v>
      </c>
      <c r="AU409" s="136" t="s">
        <v>2</v>
      </c>
      <c r="AV409" s="134" t="s">
        <v>2</v>
      </c>
      <c r="AW409" s="134" t="s">
        <v>98</v>
      </c>
      <c r="AX409" s="134" t="s">
        <v>84</v>
      </c>
      <c r="AY409" s="136" t="s">
        <v>85</v>
      </c>
    </row>
    <row r="410" spans="2:51" s="134" customFormat="1" x14ac:dyDescent="0.2">
      <c r="B410" s="135"/>
      <c r="D410" s="121" t="s">
        <v>96</v>
      </c>
      <c r="E410" s="136" t="s">
        <v>10</v>
      </c>
      <c r="F410" s="137" t="s">
        <v>450</v>
      </c>
      <c r="H410" s="138">
        <v>35.415999999999997</v>
      </c>
      <c r="I410" s="139"/>
      <c r="L410" s="135"/>
      <c r="M410" s="140"/>
      <c r="N410" s="141"/>
      <c r="O410" s="141"/>
      <c r="P410" s="141"/>
      <c r="Q410" s="141"/>
      <c r="R410" s="141"/>
      <c r="S410" s="141"/>
      <c r="T410" s="142"/>
      <c r="AT410" s="136" t="s">
        <v>96</v>
      </c>
      <c r="AU410" s="136" t="s">
        <v>2</v>
      </c>
      <c r="AV410" s="134" t="s">
        <v>2</v>
      </c>
      <c r="AW410" s="134" t="s">
        <v>98</v>
      </c>
      <c r="AX410" s="134" t="s">
        <v>84</v>
      </c>
      <c r="AY410" s="136" t="s">
        <v>85</v>
      </c>
    </row>
    <row r="411" spans="2:51" s="162" customFormat="1" x14ac:dyDescent="0.2">
      <c r="B411" s="163"/>
      <c r="D411" s="121" t="s">
        <v>96</v>
      </c>
      <c r="E411" s="164" t="s">
        <v>10</v>
      </c>
      <c r="F411" s="165" t="s">
        <v>395</v>
      </c>
      <c r="H411" s="166">
        <v>262.649</v>
      </c>
      <c r="I411" s="167"/>
      <c r="L411" s="163"/>
      <c r="M411" s="168"/>
      <c r="N411" s="169"/>
      <c r="O411" s="169"/>
      <c r="P411" s="169"/>
      <c r="Q411" s="169"/>
      <c r="R411" s="169"/>
      <c r="S411" s="169"/>
      <c r="T411" s="170"/>
      <c r="AT411" s="164" t="s">
        <v>96</v>
      </c>
      <c r="AU411" s="164" t="s">
        <v>2</v>
      </c>
      <c r="AV411" s="162" t="s">
        <v>108</v>
      </c>
      <c r="AW411" s="162" t="s">
        <v>98</v>
      </c>
      <c r="AX411" s="162" t="s">
        <v>84</v>
      </c>
      <c r="AY411" s="164" t="s">
        <v>85</v>
      </c>
    </row>
    <row r="412" spans="2:51" s="126" customFormat="1" x14ac:dyDescent="0.2">
      <c r="B412" s="127"/>
      <c r="D412" s="121" t="s">
        <v>96</v>
      </c>
      <c r="E412" s="128" t="s">
        <v>10</v>
      </c>
      <c r="F412" s="129" t="s">
        <v>451</v>
      </c>
      <c r="H412" s="128" t="s">
        <v>10</v>
      </c>
      <c r="I412" s="130"/>
      <c r="L412" s="127"/>
      <c r="M412" s="131"/>
      <c r="N412" s="132"/>
      <c r="O412" s="132"/>
      <c r="P412" s="132"/>
      <c r="Q412" s="132"/>
      <c r="R412" s="132"/>
      <c r="S412" s="132"/>
      <c r="T412" s="133"/>
      <c r="AT412" s="128" t="s">
        <v>96</v>
      </c>
      <c r="AU412" s="128" t="s">
        <v>2</v>
      </c>
      <c r="AV412" s="126" t="s">
        <v>83</v>
      </c>
      <c r="AW412" s="126" t="s">
        <v>98</v>
      </c>
      <c r="AX412" s="126" t="s">
        <v>84</v>
      </c>
      <c r="AY412" s="128" t="s">
        <v>85</v>
      </c>
    </row>
    <row r="413" spans="2:51" s="126" customFormat="1" x14ac:dyDescent="0.2">
      <c r="B413" s="127"/>
      <c r="D413" s="121" t="s">
        <v>96</v>
      </c>
      <c r="E413" s="128" t="s">
        <v>10</v>
      </c>
      <c r="F413" s="129" t="s">
        <v>365</v>
      </c>
      <c r="H413" s="128" t="s">
        <v>10</v>
      </c>
      <c r="I413" s="130"/>
      <c r="L413" s="127"/>
      <c r="M413" s="131"/>
      <c r="N413" s="132"/>
      <c r="O413" s="132"/>
      <c r="P413" s="132"/>
      <c r="Q413" s="132"/>
      <c r="R413" s="132"/>
      <c r="S413" s="132"/>
      <c r="T413" s="133"/>
      <c r="AT413" s="128" t="s">
        <v>96</v>
      </c>
      <c r="AU413" s="128" t="s">
        <v>2</v>
      </c>
      <c r="AV413" s="126" t="s">
        <v>83</v>
      </c>
      <c r="AW413" s="126" t="s">
        <v>98</v>
      </c>
      <c r="AX413" s="126" t="s">
        <v>84</v>
      </c>
      <c r="AY413" s="128" t="s">
        <v>85</v>
      </c>
    </row>
    <row r="414" spans="2:51" s="126" customFormat="1" x14ac:dyDescent="0.2">
      <c r="B414" s="127"/>
      <c r="D414" s="121" t="s">
        <v>96</v>
      </c>
      <c r="E414" s="128" t="s">
        <v>10</v>
      </c>
      <c r="F414" s="129" t="s">
        <v>366</v>
      </c>
      <c r="H414" s="128" t="s">
        <v>10</v>
      </c>
      <c r="I414" s="130"/>
      <c r="L414" s="127"/>
      <c r="M414" s="131"/>
      <c r="N414" s="132"/>
      <c r="O414" s="132"/>
      <c r="P414" s="132"/>
      <c r="Q414" s="132"/>
      <c r="R414" s="132"/>
      <c r="S414" s="132"/>
      <c r="T414" s="133"/>
      <c r="AT414" s="128" t="s">
        <v>96</v>
      </c>
      <c r="AU414" s="128" t="s">
        <v>2</v>
      </c>
      <c r="AV414" s="126" t="s">
        <v>83</v>
      </c>
      <c r="AW414" s="126" t="s">
        <v>98</v>
      </c>
      <c r="AX414" s="126" t="s">
        <v>84</v>
      </c>
      <c r="AY414" s="128" t="s">
        <v>85</v>
      </c>
    </row>
    <row r="415" spans="2:51" s="134" customFormat="1" ht="33.75" x14ac:dyDescent="0.2">
      <c r="B415" s="135"/>
      <c r="D415" s="121" t="s">
        <v>96</v>
      </c>
      <c r="E415" s="136" t="s">
        <v>10</v>
      </c>
      <c r="F415" s="137" t="s">
        <v>452</v>
      </c>
      <c r="H415" s="138">
        <v>92.932000000000002</v>
      </c>
      <c r="I415" s="139"/>
      <c r="L415" s="135"/>
      <c r="M415" s="140"/>
      <c r="N415" s="141"/>
      <c r="O415" s="141"/>
      <c r="P415" s="141"/>
      <c r="Q415" s="141"/>
      <c r="R415" s="141"/>
      <c r="S415" s="141"/>
      <c r="T415" s="142"/>
      <c r="AT415" s="136" t="s">
        <v>96</v>
      </c>
      <c r="AU415" s="136" t="s">
        <v>2</v>
      </c>
      <c r="AV415" s="134" t="s">
        <v>2</v>
      </c>
      <c r="AW415" s="134" t="s">
        <v>98</v>
      </c>
      <c r="AX415" s="134" t="s">
        <v>84</v>
      </c>
      <c r="AY415" s="136" t="s">
        <v>85</v>
      </c>
    </row>
    <row r="416" spans="2:51" s="134" customFormat="1" ht="22.5" x14ac:dyDescent="0.2">
      <c r="B416" s="135"/>
      <c r="D416" s="121" t="s">
        <v>96</v>
      </c>
      <c r="E416" s="136" t="s">
        <v>10</v>
      </c>
      <c r="F416" s="137" t="s">
        <v>453</v>
      </c>
      <c r="H416" s="138">
        <v>54.923000000000002</v>
      </c>
      <c r="I416" s="139"/>
      <c r="L416" s="135"/>
      <c r="M416" s="140"/>
      <c r="N416" s="141"/>
      <c r="O416" s="141"/>
      <c r="P416" s="141"/>
      <c r="Q416" s="141"/>
      <c r="R416" s="141"/>
      <c r="S416" s="141"/>
      <c r="T416" s="142"/>
      <c r="AT416" s="136" t="s">
        <v>96</v>
      </c>
      <c r="AU416" s="136" t="s">
        <v>2</v>
      </c>
      <c r="AV416" s="134" t="s">
        <v>2</v>
      </c>
      <c r="AW416" s="134" t="s">
        <v>98</v>
      </c>
      <c r="AX416" s="134" t="s">
        <v>84</v>
      </c>
      <c r="AY416" s="136" t="s">
        <v>85</v>
      </c>
    </row>
    <row r="417" spans="2:51" s="126" customFormat="1" x14ac:dyDescent="0.2">
      <c r="B417" s="127"/>
      <c r="D417" s="121" t="s">
        <v>96</v>
      </c>
      <c r="E417" s="128" t="s">
        <v>10</v>
      </c>
      <c r="F417" s="129" t="s">
        <v>369</v>
      </c>
      <c r="H417" s="128" t="s">
        <v>10</v>
      </c>
      <c r="I417" s="130"/>
      <c r="L417" s="127"/>
      <c r="M417" s="131"/>
      <c r="N417" s="132"/>
      <c r="O417" s="132"/>
      <c r="P417" s="132"/>
      <c r="Q417" s="132"/>
      <c r="R417" s="132"/>
      <c r="S417" s="132"/>
      <c r="T417" s="133"/>
      <c r="AT417" s="128" t="s">
        <v>96</v>
      </c>
      <c r="AU417" s="128" t="s">
        <v>2</v>
      </c>
      <c r="AV417" s="126" t="s">
        <v>83</v>
      </c>
      <c r="AW417" s="126" t="s">
        <v>98</v>
      </c>
      <c r="AX417" s="126" t="s">
        <v>84</v>
      </c>
      <c r="AY417" s="128" t="s">
        <v>85</v>
      </c>
    </row>
    <row r="418" spans="2:51" s="134" customFormat="1" ht="22.5" x14ac:dyDescent="0.2">
      <c r="B418" s="135"/>
      <c r="D418" s="121" t="s">
        <v>96</v>
      </c>
      <c r="E418" s="136" t="s">
        <v>10</v>
      </c>
      <c r="F418" s="137" t="s">
        <v>454</v>
      </c>
      <c r="H418" s="138">
        <v>50.213999999999999</v>
      </c>
      <c r="I418" s="139"/>
      <c r="L418" s="135"/>
      <c r="M418" s="140"/>
      <c r="N418" s="141"/>
      <c r="O418" s="141"/>
      <c r="P418" s="141"/>
      <c r="Q418" s="141"/>
      <c r="R418" s="141"/>
      <c r="S418" s="141"/>
      <c r="T418" s="142"/>
      <c r="AT418" s="136" t="s">
        <v>96</v>
      </c>
      <c r="AU418" s="136" t="s">
        <v>2</v>
      </c>
      <c r="AV418" s="134" t="s">
        <v>2</v>
      </c>
      <c r="AW418" s="134" t="s">
        <v>98</v>
      </c>
      <c r="AX418" s="134" t="s">
        <v>84</v>
      </c>
      <c r="AY418" s="136" t="s">
        <v>85</v>
      </c>
    </row>
    <row r="419" spans="2:51" s="126" customFormat="1" x14ac:dyDescent="0.2">
      <c r="B419" s="127"/>
      <c r="D419" s="121" t="s">
        <v>96</v>
      </c>
      <c r="E419" s="128" t="s">
        <v>10</v>
      </c>
      <c r="F419" s="129" t="s">
        <v>371</v>
      </c>
      <c r="H419" s="128" t="s">
        <v>10</v>
      </c>
      <c r="I419" s="130"/>
      <c r="L419" s="127"/>
      <c r="M419" s="131"/>
      <c r="N419" s="132"/>
      <c r="O419" s="132"/>
      <c r="P419" s="132"/>
      <c r="Q419" s="132"/>
      <c r="R419" s="132"/>
      <c r="S419" s="132"/>
      <c r="T419" s="133"/>
      <c r="AT419" s="128" t="s">
        <v>96</v>
      </c>
      <c r="AU419" s="128" t="s">
        <v>2</v>
      </c>
      <c r="AV419" s="126" t="s">
        <v>83</v>
      </c>
      <c r="AW419" s="126" t="s">
        <v>98</v>
      </c>
      <c r="AX419" s="126" t="s">
        <v>84</v>
      </c>
      <c r="AY419" s="128" t="s">
        <v>85</v>
      </c>
    </row>
    <row r="420" spans="2:51" s="134" customFormat="1" x14ac:dyDescent="0.2">
      <c r="B420" s="135"/>
      <c r="D420" s="121" t="s">
        <v>96</v>
      </c>
      <c r="E420" s="136" t="s">
        <v>10</v>
      </c>
      <c r="F420" s="137" t="s">
        <v>455</v>
      </c>
      <c r="H420" s="138">
        <v>64.125</v>
      </c>
      <c r="I420" s="139"/>
      <c r="L420" s="135"/>
      <c r="M420" s="140"/>
      <c r="N420" s="141"/>
      <c r="O420" s="141"/>
      <c r="P420" s="141"/>
      <c r="Q420" s="141"/>
      <c r="R420" s="141"/>
      <c r="S420" s="141"/>
      <c r="T420" s="142"/>
      <c r="AT420" s="136" t="s">
        <v>96</v>
      </c>
      <c r="AU420" s="136" t="s">
        <v>2</v>
      </c>
      <c r="AV420" s="134" t="s">
        <v>2</v>
      </c>
      <c r="AW420" s="134" t="s">
        <v>98</v>
      </c>
      <c r="AX420" s="134" t="s">
        <v>84</v>
      </c>
      <c r="AY420" s="136" t="s">
        <v>85</v>
      </c>
    </row>
    <row r="421" spans="2:51" s="126" customFormat="1" x14ac:dyDescent="0.2">
      <c r="B421" s="127"/>
      <c r="D421" s="121" t="s">
        <v>96</v>
      </c>
      <c r="E421" s="128" t="s">
        <v>10</v>
      </c>
      <c r="F421" s="129" t="s">
        <v>373</v>
      </c>
      <c r="H421" s="128" t="s">
        <v>10</v>
      </c>
      <c r="I421" s="130"/>
      <c r="L421" s="127"/>
      <c r="M421" s="131"/>
      <c r="N421" s="132"/>
      <c r="O421" s="132"/>
      <c r="P421" s="132"/>
      <c r="Q421" s="132"/>
      <c r="R421" s="132"/>
      <c r="S421" s="132"/>
      <c r="T421" s="133"/>
      <c r="AT421" s="128" t="s">
        <v>96</v>
      </c>
      <c r="AU421" s="128" t="s">
        <v>2</v>
      </c>
      <c r="AV421" s="126" t="s">
        <v>83</v>
      </c>
      <c r="AW421" s="126" t="s">
        <v>98</v>
      </c>
      <c r="AX421" s="126" t="s">
        <v>84</v>
      </c>
      <c r="AY421" s="128" t="s">
        <v>85</v>
      </c>
    </row>
    <row r="422" spans="2:51" s="134" customFormat="1" x14ac:dyDescent="0.2">
      <c r="B422" s="135"/>
      <c r="D422" s="121" t="s">
        <v>96</v>
      </c>
      <c r="E422" s="136" t="s">
        <v>10</v>
      </c>
      <c r="F422" s="137" t="s">
        <v>455</v>
      </c>
      <c r="H422" s="138">
        <v>64.125</v>
      </c>
      <c r="I422" s="139"/>
      <c r="L422" s="135"/>
      <c r="M422" s="140"/>
      <c r="N422" s="141"/>
      <c r="O422" s="141"/>
      <c r="P422" s="141"/>
      <c r="Q422" s="141"/>
      <c r="R422" s="141"/>
      <c r="S422" s="141"/>
      <c r="T422" s="142"/>
      <c r="AT422" s="136" t="s">
        <v>96</v>
      </c>
      <c r="AU422" s="136" t="s">
        <v>2</v>
      </c>
      <c r="AV422" s="134" t="s">
        <v>2</v>
      </c>
      <c r="AW422" s="134" t="s">
        <v>98</v>
      </c>
      <c r="AX422" s="134" t="s">
        <v>84</v>
      </c>
      <c r="AY422" s="136" t="s">
        <v>85</v>
      </c>
    </row>
    <row r="423" spans="2:51" s="126" customFormat="1" x14ac:dyDescent="0.2">
      <c r="B423" s="127"/>
      <c r="D423" s="121" t="s">
        <v>96</v>
      </c>
      <c r="E423" s="128" t="s">
        <v>10</v>
      </c>
      <c r="F423" s="129" t="s">
        <v>374</v>
      </c>
      <c r="H423" s="128" t="s">
        <v>10</v>
      </c>
      <c r="I423" s="130"/>
      <c r="L423" s="127"/>
      <c r="M423" s="131"/>
      <c r="N423" s="132"/>
      <c r="O423" s="132"/>
      <c r="P423" s="132"/>
      <c r="Q423" s="132"/>
      <c r="R423" s="132"/>
      <c r="S423" s="132"/>
      <c r="T423" s="133"/>
      <c r="AT423" s="128" t="s">
        <v>96</v>
      </c>
      <c r="AU423" s="128" t="s">
        <v>2</v>
      </c>
      <c r="AV423" s="126" t="s">
        <v>83</v>
      </c>
      <c r="AW423" s="126" t="s">
        <v>98</v>
      </c>
      <c r="AX423" s="126" t="s">
        <v>84</v>
      </c>
      <c r="AY423" s="128" t="s">
        <v>85</v>
      </c>
    </row>
    <row r="424" spans="2:51" s="134" customFormat="1" x14ac:dyDescent="0.2">
      <c r="B424" s="135"/>
      <c r="D424" s="121" t="s">
        <v>96</v>
      </c>
      <c r="E424" s="136" t="s">
        <v>10</v>
      </c>
      <c r="F424" s="137" t="s">
        <v>456</v>
      </c>
      <c r="H424" s="138">
        <v>24.53</v>
      </c>
      <c r="I424" s="139"/>
      <c r="L424" s="135"/>
      <c r="M424" s="140"/>
      <c r="N424" s="141"/>
      <c r="O424" s="141"/>
      <c r="P424" s="141"/>
      <c r="Q424" s="141"/>
      <c r="R424" s="141"/>
      <c r="S424" s="141"/>
      <c r="T424" s="142"/>
      <c r="AT424" s="136" t="s">
        <v>96</v>
      </c>
      <c r="AU424" s="136" t="s">
        <v>2</v>
      </c>
      <c r="AV424" s="134" t="s">
        <v>2</v>
      </c>
      <c r="AW424" s="134" t="s">
        <v>98</v>
      </c>
      <c r="AX424" s="134" t="s">
        <v>84</v>
      </c>
      <c r="AY424" s="136" t="s">
        <v>85</v>
      </c>
    </row>
    <row r="425" spans="2:51" s="126" customFormat="1" x14ac:dyDescent="0.2">
      <c r="B425" s="127"/>
      <c r="D425" s="121" t="s">
        <v>96</v>
      </c>
      <c r="E425" s="128" t="s">
        <v>10</v>
      </c>
      <c r="F425" s="129" t="s">
        <v>376</v>
      </c>
      <c r="H425" s="128" t="s">
        <v>10</v>
      </c>
      <c r="I425" s="130"/>
      <c r="L425" s="127"/>
      <c r="M425" s="131"/>
      <c r="N425" s="132"/>
      <c r="O425" s="132"/>
      <c r="P425" s="132"/>
      <c r="Q425" s="132"/>
      <c r="R425" s="132"/>
      <c r="S425" s="132"/>
      <c r="T425" s="133"/>
      <c r="AT425" s="128" t="s">
        <v>96</v>
      </c>
      <c r="AU425" s="128" t="s">
        <v>2</v>
      </c>
      <c r="AV425" s="126" t="s">
        <v>83</v>
      </c>
      <c r="AW425" s="126" t="s">
        <v>98</v>
      </c>
      <c r="AX425" s="126" t="s">
        <v>84</v>
      </c>
      <c r="AY425" s="128" t="s">
        <v>85</v>
      </c>
    </row>
    <row r="426" spans="2:51" s="134" customFormat="1" x14ac:dyDescent="0.2">
      <c r="B426" s="135"/>
      <c r="D426" s="121" t="s">
        <v>96</v>
      </c>
      <c r="E426" s="136" t="s">
        <v>10</v>
      </c>
      <c r="F426" s="137" t="s">
        <v>456</v>
      </c>
      <c r="H426" s="138">
        <v>24.53</v>
      </c>
      <c r="I426" s="139"/>
      <c r="L426" s="135"/>
      <c r="M426" s="140"/>
      <c r="N426" s="141"/>
      <c r="O426" s="141"/>
      <c r="P426" s="141"/>
      <c r="Q426" s="141"/>
      <c r="R426" s="141"/>
      <c r="S426" s="141"/>
      <c r="T426" s="142"/>
      <c r="AT426" s="136" t="s">
        <v>96</v>
      </c>
      <c r="AU426" s="136" t="s">
        <v>2</v>
      </c>
      <c r="AV426" s="134" t="s">
        <v>2</v>
      </c>
      <c r="AW426" s="134" t="s">
        <v>98</v>
      </c>
      <c r="AX426" s="134" t="s">
        <v>84</v>
      </c>
      <c r="AY426" s="136" t="s">
        <v>85</v>
      </c>
    </row>
    <row r="427" spans="2:51" s="126" customFormat="1" x14ac:dyDescent="0.2">
      <c r="B427" s="127"/>
      <c r="D427" s="121" t="s">
        <v>96</v>
      </c>
      <c r="E427" s="128" t="s">
        <v>10</v>
      </c>
      <c r="F427" s="129" t="s">
        <v>377</v>
      </c>
      <c r="H427" s="128" t="s">
        <v>10</v>
      </c>
      <c r="I427" s="130"/>
      <c r="L427" s="127"/>
      <c r="M427" s="131"/>
      <c r="N427" s="132"/>
      <c r="O427" s="132"/>
      <c r="P427" s="132"/>
      <c r="Q427" s="132"/>
      <c r="R427" s="132"/>
      <c r="S427" s="132"/>
      <c r="T427" s="133"/>
      <c r="AT427" s="128" t="s">
        <v>96</v>
      </c>
      <c r="AU427" s="128" t="s">
        <v>2</v>
      </c>
      <c r="AV427" s="126" t="s">
        <v>83</v>
      </c>
      <c r="AW427" s="126" t="s">
        <v>98</v>
      </c>
      <c r="AX427" s="126" t="s">
        <v>84</v>
      </c>
      <c r="AY427" s="128" t="s">
        <v>85</v>
      </c>
    </row>
    <row r="428" spans="2:51" s="134" customFormat="1" ht="22.5" x14ac:dyDescent="0.2">
      <c r="B428" s="135"/>
      <c r="D428" s="121" t="s">
        <v>96</v>
      </c>
      <c r="E428" s="136" t="s">
        <v>10</v>
      </c>
      <c r="F428" s="137" t="s">
        <v>457</v>
      </c>
      <c r="H428" s="138">
        <v>203.53100000000001</v>
      </c>
      <c r="I428" s="139"/>
      <c r="L428" s="135"/>
      <c r="M428" s="140"/>
      <c r="N428" s="141"/>
      <c r="O428" s="141"/>
      <c r="P428" s="141"/>
      <c r="Q428" s="141"/>
      <c r="R428" s="141"/>
      <c r="S428" s="141"/>
      <c r="T428" s="142"/>
      <c r="AT428" s="136" t="s">
        <v>96</v>
      </c>
      <c r="AU428" s="136" t="s">
        <v>2</v>
      </c>
      <c r="AV428" s="134" t="s">
        <v>2</v>
      </c>
      <c r="AW428" s="134" t="s">
        <v>98</v>
      </c>
      <c r="AX428" s="134" t="s">
        <v>84</v>
      </c>
      <c r="AY428" s="136" t="s">
        <v>85</v>
      </c>
    </row>
    <row r="429" spans="2:51" s="126" customFormat="1" x14ac:dyDescent="0.2">
      <c r="B429" s="127"/>
      <c r="D429" s="121" t="s">
        <v>96</v>
      </c>
      <c r="E429" s="128" t="s">
        <v>10</v>
      </c>
      <c r="F429" s="129" t="s">
        <v>379</v>
      </c>
      <c r="H429" s="128" t="s">
        <v>10</v>
      </c>
      <c r="I429" s="130"/>
      <c r="L429" s="127"/>
      <c r="M429" s="131"/>
      <c r="N429" s="132"/>
      <c r="O429" s="132"/>
      <c r="P429" s="132"/>
      <c r="Q429" s="132"/>
      <c r="R429" s="132"/>
      <c r="S429" s="132"/>
      <c r="T429" s="133"/>
      <c r="AT429" s="128" t="s">
        <v>96</v>
      </c>
      <c r="AU429" s="128" t="s">
        <v>2</v>
      </c>
      <c r="AV429" s="126" t="s">
        <v>83</v>
      </c>
      <c r="AW429" s="126" t="s">
        <v>98</v>
      </c>
      <c r="AX429" s="126" t="s">
        <v>84</v>
      </c>
      <c r="AY429" s="128" t="s">
        <v>85</v>
      </c>
    </row>
    <row r="430" spans="2:51" s="134" customFormat="1" x14ac:dyDescent="0.2">
      <c r="B430" s="135"/>
      <c r="D430" s="121" t="s">
        <v>96</v>
      </c>
      <c r="E430" s="136" t="s">
        <v>10</v>
      </c>
      <c r="F430" s="137" t="s">
        <v>458</v>
      </c>
      <c r="H430" s="138">
        <v>33.183999999999997</v>
      </c>
      <c r="I430" s="139"/>
      <c r="L430" s="135"/>
      <c r="M430" s="140"/>
      <c r="N430" s="141"/>
      <c r="O430" s="141"/>
      <c r="P430" s="141"/>
      <c r="Q430" s="141"/>
      <c r="R430" s="141"/>
      <c r="S430" s="141"/>
      <c r="T430" s="142"/>
      <c r="AT430" s="136" t="s">
        <v>96</v>
      </c>
      <c r="AU430" s="136" t="s">
        <v>2</v>
      </c>
      <c r="AV430" s="134" t="s">
        <v>2</v>
      </c>
      <c r="AW430" s="134" t="s">
        <v>98</v>
      </c>
      <c r="AX430" s="134" t="s">
        <v>84</v>
      </c>
      <c r="AY430" s="136" t="s">
        <v>85</v>
      </c>
    </row>
    <row r="431" spans="2:51" s="126" customFormat="1" x14ac:dyDescent="0.2">
      <c r="B431" s="127"/>
      <c r="D431" s="121" t="s">
        <v>96</v>
      </c>
      <c r="E431" s="128" t="s">
        <v>10</v>
      </c>
      <c r="F431" s="129" t="s">
        <v>381</v>
      </c>
      <c r="H431" s="128" t="s">
        <v>10</v>
      </c>
      <c r="I431" s="130"/>
      <c r="L431" s="127"/>
      <c r="M431" s="131"/>
      <c r="N431" s="132"/>
      <c r="O431" s="132"/>
      <c r="P431" s="132"/>
      <c r="Q431" s="132"/>
      <c r="R431" s="132"/>
      <c r="S431" s="132"/>
      <c r="T431" s="133"/>
      <c r="AT431" s="128" t="s">
        <v>96</v>
      </c>
      <c r="AU431" s="128" t="s">
        <v>2</v>
      </c>
      <c r="AV431" s="126" t="s">
        <v>83</v>
      </c>
      <c r="AW431" s="126" t="s">
        <v>98</v>
      </c>
      <c r="AX431" s="126" t="s">
        <v>84</v>
      </c>
      <c r="AY431" s="128" t="s">
        <v>85</v>
      </c>
    </row>
    <row r="432" spans="2:51" s="134" customFormat="1" x14ac:dyDescent="0.2">
      <c r="B432" s="135"/>
      <c r="D432" s="121" t="s">
        <v>96</v>
      </c>
      <c r="E432" s="136" t="s">
        <v>10</v>
      </c>
      <c r="F432" s="137" t="s">
        <v>459</v>
      </c>
      <c r="H432" s="138">
        <v>15.012</v>
      </c>
      <c r="I432" s="139"/>
      <c r="L432" s="135"/>
      <c r="M432" s="140"/>
      <c r="N432" s="141"/>
      <c r="O432" s="141"/>
      <c r="P432" s="141"/>
      <c r="Q432" s="141"/>
      <c r="R432" s="141"/>
      <c r="S432" s="141"/>
      <c r="T432" s="142"/>
      <c r="AT432" s="136" t="s">
        <v>96</v>
      </c>
      <c r="AU432" s="136" t="s">
        <v>2</v>
      </c>
      <c r="AV432" s="134" t="s">
        <v>2</v>
      </c>
      <c r="AW432" s="134" t="s">
        <v>98</v>
      </c>
      <c r="AX432" s="134" t="s">
        <v>84</v>
      </c>
      <c r="AY432" s="136" t="s">
        <v>85</v>
      </c>
    </row>
    <row r="433" spans="2:51" s="126" customFormat="1" x14ac:dyDescent="0.2">
      <c r="B433" s="127"/>
      <c r="D433" s="121" t="s">
        <v>96</v>
      </c>
      <c r="E433" s="128" t="s">
        <v>10</v>
      </c>
      <c r="F433" s="129" t="s">
        <v>383</v>
      </c>
      <c r="H433" s="128" t="s">
        <v>10</v>
      </c>
      <c r="I433" s="130"/>
      <c r="L433" s="127"/>
      <c r="M433" s="131"/>
      <c r="N433" s="132"/>
      <c r="O433" s="132"/>
      <c r="P433" s="132"/>
      <c r="Q433" s="132"/>
      <c r="R433" s="132"/>
      <c r="S433" s="132"/>
      <c r="T433" s="133"/>
      <c r="AT433" s="128" t="s">
        <v>96</v>
      </c>
      <c r="AU433" s="128" t="s">
        <v>2</v>
      </c>
      <c r="AV433" s="126" t="s">
        <v>83</v>
      </c>
      <c r="AW433" s="126" t="s">
        <v>98</v>
      </c>
      <c r="AX433" s="126" t="s">
        <v>84</v>
      </c>
      <c r="AY433" s="128" t="s">
        <v>85</v>
      </c>
    </row>
    <row r="434" spans="2:51" s="134" customFormat="1" x14ac:dyDescent="0.2">
      <c r="B434" s="135"/>
      <c r="D434" s="121" t="s">
        <v>96</v>
      </c>
      <c r="E434" s="136" t="s">
        <v>10</v>
      </c>
      <c r="F434" s="137" t="s">
        <v>460</v>
      </c>
      <c r="H434" s="138">
        <v>24.585999999999999</v>
      </c>
      <c r="I434" s="139"/>
      <c r="L434" s="135"/>
      <c r="M434" s="140"/>
      <c r="N434" s="141"/>
      <c r="O434" s="141"/>
      <c r="P434" s="141"/>
      <c r="Q434" s="141"/>
      <c r="R434" s="141"/>
      <c r="S434" s="141"/>
      <c r="T434" s="142"/>
      <c r="AT434" s="136" t="s">
        <v>96</v>
      </c>
      <c r="AU434" s="136" t="s">
        <v>2</v>
      </c>
      <c r="AV434" s="134" t="s">
        <v>2</v>
      </c>
      <c r="AW434" s="134" t="s">
        <v>98</v>
      </c>
      <c r="AX434" s="134" t="s">
        <v>84</v>
      </c>
      <c r="AY434" s="136" t="s">
        <v>85</v>
      </c>
    </row>
    <row r="435" spans="2:51" s="126" customFormat="1" x14ac:dyDescent="0.2">
      <c r="B435" s="127"/>
      <c r="D435" s="121" t="s">
        <v>96</v>
      </c>
      <c r="E435" s="128" t="s">
        <v>10</v>
      </c>
      <c r="F435" s="129" t="s">
        <v>385</v>
      </c>
      <c r="H435" s="128" t="s">
        <v>10</v>
      </c>
      <c r="I435" s="130"/>
      <c r="L435" s="127"/>
      <c r="M435" s="131"/>
      <c r="N435" s="132"/>
      <c r="O435" s="132"/>
      <c r="P435" s="132"/>
      <c r="Q435" s="132"/>
      <c r="R435" s="132"/>
      <c r="S435" s="132"/>
      <c r="T435" s="133"/>
      <c r="AT435" s="128" t="s">
        <v>96</v>
      </c>
      <c r="AU435" s="128" t="s">
        <v>2</v>
      </c>
      <c r="AV435" s="126" t="s">
        <v>83</v>
      </c>
      <c r="AW435" s="126" t="s">
        <v>98</v>
      </c>
      <c r="AX435" s="126" t="s">
        <v>84</v>
      </c>
      <c r="AY435" s="128" t="s">
        <v>85</v>
      </c>
    </row>
    <row r="436" spans="2:51" s="134" customFormat="1" x14ac:dyDescent="0.2">
      <c r="B436" s="135"/>
      <c r="D436" s="121" t="s">
        <v>96</v>
      </c>
      <c r="E436" s="136" t="s">
        <v>10</v>
      </c>
      <c r="F436" s="137" t="s">
        <v>461</v>
      </c>
      <c r="H436" s="138">
        <v>9.109</v>
      </c>
      <c r="I436" s="139"/>
      <c r="L436" s="135"/>
      <c r="M436" s="140"/>
      <c r="N436" s="141"/>
      <c r="O436" s="141"/>
      <c r="P436" s="141"/>
      <c r="Q436" s="141"/>
      <c r="R436" s="141"/>
      <c r="S436" s="141"/>
      <c r="T436" s="142"/>
      <c r="AT436" s="136" t="s">
        <v>96</v>
      </c>
      <c r="AU436" s="136" t="s">
        <v>2</v>
      </c>
      <c r="AV436" s="134" t="s">
        <v>2</v>
      </c>
      <c r="AW436" s="134" t="s">
        <v>98</v>
      </c>
      <c r="AX436" s="134" t="s">
        <v>84</v>
      </c>
      <c r="AY436" s="136" t="s">
        <v>85</v>
      </c>
    </row>
    <row r="437" spans="2:51" s="126" customFormat="1" x14ac:dyDescent="0.2">
      <c r="B437" s="127"/>
      <c r="D437" s="121" t="s">
        <v>96</v>
      </c>
      <c r="E437" s="128" t="s">
        <v>10</v>
      </c>
      <c r="F437" s="129" t="s">
        <v>387</v>
      </c>
      <c r="H437" s="128" t="s">
        <v>10</v>
      </c>
      <c r="I437" s="130"/>
      <c r="L437" s="127"/>
      <c r="M437" s="131"/>
      <c r="N437" s="132"/>
      <c r="O437" s="132"/>
      <c r="P437" s="132"/>
      <c r="Q437" s="132"/>
      <c r="R437" s="132"/>
      <c r="S437" s="132"/>
      <c r="T437" s="133"/>
      <c r="AT437" s="128" t="s">
        <v>96</v>
      </c>
      <c r="AU437" s="128" t="s">
        <v>2</v>
      </c>
      <c r="AV437" s="126" t="s">
        <v>83</v>
      </c>
      <c r="AW437" s="126" t="s">
        <v>98</v>
      </c>
      <c r="AX437" s="126" t="s">
        <v>84</v>
      </c>
      <c r="AY437" s="128" t="s">
        <v>85</v>
      </c>
    </row>
    <row r="438" spans="2:51" s="134" customFormat="1" x14ac:dyDescent="0.2">
      <c r="B438" s="135"/>
      <c r="D438" s="121" t="s">
        <v>96</v>
      </c>
      <c r="E438" s="136" t="s">
        <v>10</v>
      </c>
      <c r="F438" s="137" t="s">
        <v>462</v>
      </c>
      <c r="H438" s="138">
        <v>12.43</v>
      </c>
      <c r="I438" s="139"/>
      <c r="L438" s="135"/>
      <c r="M438" s="140"/>
      <c r="N438" s="141"/>
      <c r="O438" s="141"/>
      <c r="P438" s="141"/>
      <c r="Q438" s="141"/>
      <c r="R438" s="141"/>
      <c r="S438" s="141"/>
      <c r="T438" s="142"/>
      <c r="AT438" s="136" t="s">
        <v>96</v>
      </c>
      <c r="AU438" s="136" t="s">
        <v>2</v>
      </c>
      <c r="AV438" s="134" t="s">
        <v>2</v>
      </c>
      <c r="AW438" s="134" t="s">
        <v>98</v>
      </c>
      <c r="AX438" s="134" t="s">
        <v>84</v>
      </c>
      <c r="AY438" s="136" t="s">
        <v>85</v>
      </c>
    </row>
    <row r="439" spans="2:51" s="126" customFormat="1" x14ac:dyDescent="0.2">
      <c r="B439" s="127"/>
      <c r="D439" s="121" t="s">
        <v>96</v>
      </c>
      <c r="E439" s="128" t="s">
        <v>10</v>
      </c>
      <c r="F439" s="129" t="s">
        <v>389</v>
      </c>
      <c r="H439" s="128" t="s">
        <v>10</v>
      </c>
      <c r="I439" s="130"/>
      <c r="L439" s="127"/>
      <c r="M439" s="131"/>
      <c r="N439" s="132"/>
      <c r="O439" s="132"/>
      <c r="P439" s="132"/>
      <c r="Q439" s="132"/>
      <c r="R439" s="132"/>
      <c r="S439" s="132"/>
      <c r="T439" s="133"/>
      <c r="AT439" s="128" t="s">
        <v>96</v>
      </c>
      <c r="AU439" s="128" t="s">
        <v>2</v>
      </c>
      <c r="AV439" s="126" t="s">
        <v>83</v>
      </c>
      <c r="AW439" s="126" t="s">
        <v>98</v>
      </c>
      <c r="AX439" s="126" t="s">
        <v>84</v>
      </c>
      <c r="AY439" s="128" t="s">
        <v>85</v>
      </c>
    </row>
    <row r="440" spans="2:51" s="134" customFormat="1" x14ac:dyDescent="0.2">
      <c r="B440" s="135"/>
      <c r="D440" s="121" t="s">
        <v>96</v>
      </c>
      <c r="E440" s="136" t="s">
        <v>10</v>
      </c>
      <c r="F440" s="137" t="s">
        <v>463</v>
      </c>
      <c r="H440" s="138">
        <v>53.05</v>
      </c>
      <c r="I440" s="139"/>
      <c r="L440" s="135"/>
      <c r="M440" s="140"/>
      <c r="N440" s="141"/>
      <c r="O440" s="141"/>
      <c r="P440" s="141"/>
      <c r="Q440" s="141"/>
      <c r="R440" s="141"/>
      <c r="S440" s="141"/>
      <c r="T440" s="142"/>
      <c r="AT440" s="136" t="s">
        <v>96</v>
      </c>
      <c r="AU440" s="136" t="s">
        <v>2</v>
      </c>
      <c r="AV440" s="134" t="s">
        <v>2</v>
      </c>
      <c r="AW440" s="134" t="s">
        <v>98</v>
      </c>
      <c r="AX440" s="134" t="s">
        <v>84</v>
      </c>
      <c r="AY440" s="136" t="s">
        <v>85</v>
      </c>
    </row>
    <row r="441" spans="2:51" s="126" customFormat="1" x14ac:dyDescent="0.2">
      <c r="B441" s="127"/>
      <c r="D441" s="121" t="s">
        <v>96</v>
      </c>
      <c r="E441" s="128" t="s">
        <v>10</v>
      </c>
      <c r="F441" s="129" t="s">
        <v>391</v>
      </c>
      <c r="H441" s="128" t="s">
        <v>10</v>
      </c>
      <c r="I441" s="130"/>
      <c r="L441" s="127"/>
      <c r="M441" s="131"/>
      <c r="N441" s="132"/>
      <c r="O441" s="132"/>
      <c r="P441" s="132"/>
      <c r="Q441" s="132"/>
      <c r="R441" s="132"/>
      <c r="S441" s="132"/>
      <c r="T441" s="133"/>
      <c r="AT441" s="128" t="s">
        <v>96</v>
      </c>
      <c r="AU441" s="128" t="s">
        <v>2</v>
      </c>
      <c r="AV441" s="126" t="s">
        <v>83</v>
      </c>
      <c r="AW441" s="126" t="s">
        <v>98</v>
      </c>
      <c r="AX441" s="126" t="s">
        <v>84</v>
      </c>
      <c r="AY441" s="128" t="s">
        <v>85</v>
      </c>
    </row>
    <row r="442" spans="2:51" s="134" customFormat="1" x14ac:dyDescent="0.2">
      <c r="B442" s="135"/>
      <c r="D442" s="121" t="s">
        <v>96</v>
      </c>
      <c r="E442" s="136" t="s">
        <v>10</v>
      </c>
      <c r="F442" s="137" t="s">
        <v>464</v>
      </c>
      <c r="H442" s="138">
        <v>78.335999999999999</v>
      </c>
      <c r="I442" s="139"/>
      <c r="L442" s="135"/>
      <c r="M442" s="140"/>
      <c r="N442" s="141"/>
      <c r="O442" s="141"/>
      <c r="P442" s="141"/>
      <c r="Q442" s="141"/>
      <c r="R442" s="141"/>
      <c r="S442" s="141"/>
      <c r="T442" s="142"/>
      <c r="AT442" s="136" t="s">
        <v>96</v>
      </c>
      <c r="AU442" s="136" t="s">
        <v>2</v>
      </c>
      <c r="AV442" s="134" t="s">
        <v>2</v>
      </c>
      <c r="AW442" s="134" t="s">
        <v>98</v>
      </c>
      <c r="AX442" s="134" t="s">
        <v>84</v>
      </c>
      <c r="AY442" s="136" t="s">
        <v>85</v>
      </c>
    </row>
    <row r="443" spans="2:51" s="126" customFormat="1" x14ac:dyDescent="0.2">
      <c r="B443" s="127"/>
      <c r="D443" s="121" t="s">
        <v>96</v>
      </c>
      <c r="E443" s="128" t="s">
        <v>10</v>
      </c>
      <c r="F443" s="129" t="s">
        <v>393</v>
      </c>
      <c r="H443" s="128" t="s">
        <v>10</v>
      </c>
      <c r="I443" s="130"/>
      <c r="L443" s="127"/>
      <c r="M443" s="131"/>
      <c r="N443" s="132"/>
      <c r="O443" s="132"/>
      <c r="P443" s="132"/>
      <c r="Q443" s="132"/>
      <c r="R443" s="132"/>
      <c r="S443" s="132"/>
      <c r="T443" s="133"/>
      <c r="AT443" s="128" t="s">
        <v>96</v>
      </c>
      <c r="AU443" s="128" t="s">
        <v>2</v>
      </c>
      <c r="AV443" s="126" t="s">
        <v>83</v>
      </c>
      <c r="AW443" s="126" t="s">
        <v>98</v>
      </c>
      <c r="AX443" s="126" t="s">
        <v>84</v>
      </c>
      <c r="AY443" s="128" t="s">
        <v>85</v>
      </c>
    </row>
    <row r="444" spans="2:51" s="134" customFormat="1" x14ac:dyDescent="0.2">
      <c r="B444" s="135"/>
      <c r="D444" s="121" t="s">
        <v>96</v>
      </c>
      <c r="E444" s="136" t="s">
        <v>10</v>
      </c>
      <c r="F444" s="137" t="s">
        <v>465</v>
      </c>
      <c r="H444" s="138">
        <v>6.7160000000000002</v>
      </c>
      <c r="I444" s="139"/>
      <c r="L444" s="135"/>
      <c r="M444" s="140"/>
      <c r="N444" s="141"/>
      <c r="O444" s="141"/>
      <c r="P444" s="141"/>
      <c r="Q444" s="141"/>
      <c r="R444" s="141"/>
      <c r="S444" s="141"/>
      <c r="T444" s="142"/>
      <c r="AT444" s="136" t="s">
        <v>96</v>
      </c>
      <c r="AU444" s="136" t="s">
        <v>2</v>
      </c>
      <c r="AV444" s="134" t="s">
        <v>2</v>
      </c>
      <c r="AW444" s="134" t="s">
        <v>98</v>
      </c>
      <c r="AX444" s="134" t="s">
        <v>84</v>
      </c>
      <c r="AY444" s="136" t="s">
        <v>85</v>
      </c>
    </row>
    <row r="445" spans="2:51" s="162" customFormat="1" x14ac:dyDescent="0.2">
      <c r="B445" s="163"/>
      <c r="D445" s="121" t="s">
        <v>96</v>
      </c>
      <c r="E445" s="164" t="s">
        <v>10</v>
      </c>
      <c r="F445" s="165" t="s">
        <v>395</v>
      </c>
      <c r="H445" s="166">
        <v>811.33299999999997</v>
      </c>
      <c r="I445" s="167"/>
      <c r="L445" s="163"/>
      <c r="M445" s="168"/>
      <c r="N445" s="169"/>
      <c r="O445" s="169"/>
      <c r="P445" s="169"/>
      <c r="Q445" s="169"/>
      <c r="R445" s="169"/>
      <c r="S445" s="169"/>
      <c r="T445" s="170"/>
      <c r="AT445" s="164" t="s">
        <v>96</v>
      </c>
      <c r="AU445" s="164" t="s">
        <v>2</v>
      </c>
      <c r="AV445" s="162" t="s">
        <v>108</v>
      </c>
      <c r="AW445" s="162" t="s">
        <v>98</v>
      </c>
      <c r="AX445" s="162" t="s">
        <v>84</v>
      </c>
      <c r="AY445" s="164" t="s">
        <v>85</v>
      </c>
    </row>
    <row r="446" spans="2:51" s="126" customFormat="1" x14ac:dyDescent="0.2">
      <c r="B446" s="127"/>
      <c r="D446" s="121" t="s">
        <v>96</v>
      </c>
      <c r="E446" s="128" t="s">
        <v>10</v>
      </c>
      <c r="F446" s="129" t="s">
        <v>396</v>
      </c>
      <c r="H446" s="128" t="s">
        <v>10</v>
      </c>
      <c r="I446" s="130"/>
      <c r="L446" s="127"/>
      <c r="M446" s="131"/>
      <c r="N446" s="132"/>
      <c r="O446" s="132"/>
      <c r="P446" s="132"/>
      <c r="Q446" s="132"/>
      <c r="R446" s="132"/>
      <c r="S446" s="132"/>
      <c r="T446" s="133"/>
      <c r="AT446" s="128" t="s">
        <v>96</v>
      </c>
      <c r="AU446" s="128" t="s">
        <v>2</v>
      </c>
      <c r="AV446" s="126" t="s">
        <v>83</v>
      </c>
      <c r="AW446" s="126" t="s">
        <v>98</v>
      </c>
      <c r="AX446" s="126" t="s">
        <v>84</v>
      </c>
      <c r="AY446" s="128" t="s">
        <v>85</v>
      </c>
    </row>
    <row r="447" spans="2:51" s="126" customFormat="1" x14ac:dyDescent="0.2">
      <c r="B447" s="127"/>
      <c r="D447" s="121" t="s">
        <v>96</v>
      </c>
      <c r="E447" s="128" t="s">
        <v>10</v>
      </c>
      <c r="F447" s="129" t="s">
        <v>397</v>
      </c>
      <c r="H447" s="128" t="s">
        <v>10</v>
      </c>
      <c r="I447" s="130"/>
      <c r="L447" s="127"/>
      <c r="M447" s="131"/>
      <c r="N447" s="132"/>
      <c r="O447" s="132"/>
      <c r="P447" s="132"/>
      <c r="Q447" s="132"/>
      <c r="R447" s="132"/>
      <c r="S447" s="132"/>
      <c r="T447" s="133"/>
      <c r="AT447" s="128" t="s">
        <v>96</v>
      </c>
      <c r="AU447" s="128" t="s">
        <v>2</v>
      </c>
      <c r="AV447" s="126" t="s">
        <v>83</v>
      </c>
      <c r="AW447" s="126" t="s">
        <v>98</v>
      </c>
      <c r="AX447" s="126" t="s">
        <v>84</v>
      </c>
      <c r="AY447" s="128" t="s">
        <v>85</v>
      </c>
    </row>
    <row r="448" spans="2:51" s="134" customFormat="1" ht="22.5" x14ac:dyDescent="0.2">
      <c r="B448" s="135"/>
      <c r="D448" s="121" t="s">
        <v>96</v>
      </c>
      <c r="E448" s="136" t="s">
        <v>10</v>
      </c>
      <c r="F448" s="137" t="s">
        <v>466</v>
      </c>
      <c r="H448" s="138">
        <v>106.899</v>
      </c>
      <c r="I448" s="139"/>
      <c r="L448" s="135"/>
      <c r="M448" s="140"/>
      <c r="N448" s="141"/>
      <c r="O448" s="141"/>
      <c r="P448" s="141"/>
      <c r="Q448" s="141"/>
      <c r="R448" s="141"/>
      <c r="S448" s="141"/>
      <c r="T448" s="142"/>
      <c r="AT448" s="136" t="s">
        <v>96</v>
      </c>
      <c r="AU448" s="136" t="s">
        <v>2</v>
      </c>
      <c r="AV448" s="134" t="s">
        <v>2</v>
      </c>
      <c r="AW448" s="134" t="s">
        <v>98</v>
      </c>
      <c r="AX448" s="134" t="s">
        <v>84</v>
      </c>
      <c r="AY448" s="136" t="s">
        <v>85</v>
      </c>
    </row>
    <row r="449" spans="2:51" s="134" customFormat="1" x14ac:dyDescent="0.2">
      <c r="B449" s="135"/>
      <c r="D449" s="121" t="s">
        <v>96</v>
      </c>
      <c r="E449" s="136" t="s">
        <v>10</v>
      </c>
      <c r="F449" s="137" t="s">
        <v>467</v>
      </c>
      <c r="H449" s="138">
        <v>84.48</v>
      </c>
      <c r="I449" s="139"/>
      <c r="L449" s="135"/>
      <c r="M449" s="140"/>
      <c r="N449" s="141"/>
      <c r="O449" s="141"/>
      <c r="P449" s="141"/>
      <c r="Q449" s="141"/>
      <c r="R449" s="141"/>
      <c r="S449" s="141"/>
      <c r="T449" s="142"/>
      <c r="AT449" s="136" t="s">
        <v>96</v>
      </c>
      <c r="AU449" s="136" t="s">
        <v>2</v>
      </c>
      <c r="AV449" s="134" t="s">
        <v>2</v>
      </c>
      <c r="AW449" s="134" t="s">
        <v>98</v>
      </c>
      <c r="AX449" s="134" t="s">
        <v>84</v>
      </c>
      <c r="AY449" s="136" t="s">
        <v>85</v>
      </c>
    </row>
    <row r="450" spans="2:51" s="126" customFormat="1" x14ac:dyDescent="0.2">
      <c r="B450" s="127"/>
      <c r="D450" s="121" t="s">
        <v>96</v>
      </c>
      <c r="E450" s="128" t="s">
        <v>10</v>
      </c>
      <c r="F450" s="129" t="s">
        <v>400</v>
      </c>
      <c r="H450" s="128" t="s">
        <v>10</v>
      </c>
      <c r="I450" s="130"/>
      <c r="L450" s="127"/>
      <c r="M450" s="131"/>
      <c r="N450" s="132"/>
      <c r="O450" s="132"/>
      <c r="P450" s="132"/>
      <c r="Q450" s="132"/>
      <c r="R450" s="132"/>
      <c r="S450" s="132"/>
      <c r="T450" s="133"/>
      <c r="AT450" s="128" t="s">
        <v>96</v>
      </c>
      <c r="AU450" s="128" t="s">
        <v>2</v>
      </c>
      <c r="AV450" s="126" t="s">
        <v>83</v>
      </c>
      <c r="AW450" s="126" t="s">
        <v>98</v>
      </c>
      <c r="AX450" s="126" t="s">
        <v>84</v>
      </c>
      <c r="AY450" s="128" t="s">
        <v>85</v>
      </c>
    </row>
    <row r="451" spans="2:51" s="134" customFormat="1" ht="22.5" x14ac:dyDescent="0.2">
      <c r="B451" s="135"/>
      <c r="D451" s="121" t="s">
        <v>96</v>
      </c>
      <c r="E451" s="136" t="s">
        <v>10</v>
      </c>
      <c r="F451" s="137" t="s">
        <v>468</v>
      </c>
      <c r="H451" s="138">
        <v>59.555</v>
      </c>
      <c r="I451" s="139"/>
      <c r="L451" s="135"/>
      <c r="M451" s="140"/>
      <c r="N451" s="141"/>
      <c r="O451" s="141"/>
      <c r="P451" s="141"/>
      <c r="Q451" s="141"/>
      <c r="R451" s="141"/>
      <c r="S451" s="141"/>
      <c r="T451" s="142"/>
      <c r="AT451" s="136" t="s">
        <v>96</v>
      </c>
      <c r="AU451" s="136" t="s">
        <v>2</v>
      </c>
      <c r="AV451" s="134" t="s">
        <v>2</v>
      </c>
      <c r="AW451" s="134" t="s">
        <v>98</v>
      </c>
      <c r="AX451" s="134" t="s">
        <v>84</v>
      </c>
      <c r="AY451" s="136" t="s">
        <v>85</v>
      </c>
    </row>
    <row r="452" spans="2:51" s="126" customFormat="1" x14ac:dyDescent="0.2">
      <c r="B452" s="127"/>
      <c r="D452" s="121" t="s">
        <v>96</v>
      </c>
      <c r="E452" s="128" t="s">
        <v>10</v>
      </c>
      <c r="F452" s="129" t="s">
        <v>402</v>
      </c>
      <c r="H452" s="128" t="s">
        <v>10</v>
      </c>
      <c r="I452" s="130"/>
      <c r="L452" s="127"/>
      <c r="M452" s="131"/>
      <c r="N452" s="132"/>
      <c r="O452" s="132"/>
      <c r="P452" s="132"/>
      <c r="Q452" s="132"/>
      <c r="R452" s="132"/>
      <c r="S452" s="132"/>
      <c r="T452" s="133"/>
      <c r="AT452" s="128" t="s">
        <v>96</v>
      </c>
      <c r="AU452" s="128" t="s">
        <v>2</v>
      </c>
      <c r="AV452" s="126" t="s">
        <v>83</v>
      </c>
      <c r="AW452" s="126" t="s">
        <v>98</v>
      </c>
      <c r="AX452" s="126" t="s">
        <v>84</v>
      </c>
      <c r="AY452" s="128" t="s">
        <v>85</v>
      </c>
    </row>
    <row r="453" spans="2:51" s="134" customFormat="1" x14ac:dyDescent="0.2">
      <c r="B453" s="135"/>
      <c r="D453" s="121" t="s">
        <v>96</v>
      </c>
      <c r="E453" s="136" t="s">
        <v>10</v>
      </c>
      <c r="F453" s="137" t="s">
        <v>469</v>
      </c>
      <c r="H453" s="138">
        <v>59.72</v>
      </c>
      <c r="I453" s="139"/>
      <c r="L453" s="135"/>
      <c r="M453" s="140"/>
      <c r="N453" s="141"/>
      <c r="O453" s="141"/>
      <c r="P453" s="141"/>
      <c r="Q453" s="141"/>
      <c r="R453" s="141"/>
      <c r="S453" s="141"/>
      <c r="T453" s="142"/>
      <c r="AT453" s="136" t="s">
        <v>96</v>
      </c>
      <c r="AU453" s="136" t="s">
        <v>2</v>
      </c>
      <c r="AV453" s="134" t="s">
        <v>2</v>
      </c>
      <c r="AW453" s="134" t="s">
        <v>98</v>
      </c>
      <c r="AX453" s="134" t="s">
        <v>84</v>
      </c>
      <c r="AY453" s="136" t="s">
        <v>85</v>
      </c>
    </row>
    <row r="454" spans="2:51" s="126" customFormat="1" x14ac:dyDescent="0.2">
      <c r="B454" s="127"/>
      <c r="D454" s="121" t="s">
        <v>96</v>
      </c>
      <c r="E454" s="128" t="s">
        <v>10</v>
      </c>
      <c r="F454" s="129" t="s">
        <v>404</v>
      </c>
      <c r="H454" s="128" t="s">
        <v>10</v>
      </c>
      <c r="I454" s="130"/>
      <c r="L454" s="127"/>
      <c r="M454" s="131"/>
      <c r="N454" s="132"/>
      <c r="O454" s="132"/>
      <c r="P454" s="132"/>
      <c r="Q454" s="132"/>
      <c r="R454" s="132"/>
      <c r="S454" s="132"/>
      <c r="T454" s="133"/>
      <c r="AT454" s="128" t="s">
        <v>96</v>
      </c>
      <c r="AU454" s="128" t="s">
        <v>2</v>
      </c>
      <c r="AV454" s="126" t="s">
        <v>83</v>
      </c>
      <c r="AW454" s="126" t="s">
        <v>98</v>
      </c>
      <c r="AX454" s="126" t="s">
        <v>84</v>
      </c>
      <c r="AY454" s="128" t="s">
        <v>85</v>
      </c>
    </row>
    <row r="455" spans="2:51" s="134" customFormat="1" x14ac:dyDescent="0.2">
      <c r="B455" s="135"/>
      <c r="D455" s="121" t="s">
        <v>96</v>
      </c>
      <c r="E455" s="136" t="s">
        <v>10</v>
      </c>
      <c r="F455" s="137" t="s">
        <v>469</v>
      </c>
      <c r="H455" s="138">
        <v>59.72</v>
      </c>
      <c r="I455" s="139"/>
      <c r="L455" s="135"/>
      <c r="M455" s="140"/>
      <c r="N455" s="141"/>
      <c r="O455" s="141"/>
      <c r="P455" s="141"/>
      <c r="Q455" s="141"/>
      <c r="R455" s="141"/>
      <c r="S455" s="141"/>
      <c r="T455" s="142"/>
      <c r="AT455" s="136" t="s">
        <v>96</v>
      </c>
      <c r="AU455" s="136" t="s">
        <v>2</v>
      </c>
      <c r="AV455" s="134" t="s">
        <v>2</v>
      </c>
      <c r="AW455" s="134" t="s">
        <v>98</v>
      </c>
      <c r="AX455" s="134" t="s">
        <v>84</v>
      </c>
      <c r="AY455" s="136" t="s">
        <v>85</v>
      </c>
    </row>
    <row r="456" spans="2:51" s="126" customFormat="1" x14ac:dyDescent="0.2">
      <c r="B456" s="127"/>
      <c r="D456" s="121" t="s">
        <v>96</v>
      </c>
      <c r="E456" s="128" t="s">
        <v>10</v>
      </c>
      <c r="F456" s="129" t="s">
        <v>405</v>
      </c>
      <c r="H456" s="128" t="s">
        <v>10</v>
      </c>
      <c r="I456" s="130"/>
      <c r="L456" s="127"/>
      <c r="M456" s="131"/>
      <c r="N456" s="132"/>
      <c r="O456" s="132"/>
      <c r="P456" s="132"/>
      <c r="Q456" s="132"/>
      <c r="R456" s="132"/>
      <c r="S456" s="132"/>
      <c r="T456" s="133"/>
      <c r="AT456" s="128" t="s">
        <v>96</v>
      </c>
      <c r="AU456" s="128" t="s">
        <v>2</v>
      </c>
      <c r="AV456" s="126" t="s">
        <v>83</v>
      </c>
      <c r="AW456" s="126" t="s">
        <v>98</v>
      </c>
      <c r="AX456" s="126" t="s">
        <v>84</v>
      </c>
      <c r="AY456" s="128" t="s">
        <v>85</v>
      </c>
    </row>
    <row r="457" spans="2:51" s="134" customFormat="1" x14ac:dyDescent="0.2">
      <c r="B457" s="135"/>
      <c r="D457" s="121" t="s">
        <v>96</v>
      </c>
      <c r="E457" s="136" t="s">
        <v>10</v>
      </c>
      <c r="F457" s="137" t="s">
        <v>470</v>
      </c>
      <c r="H457" s="138">
        <v>85.929000000000002</v>
      </c>
      <c r="I457" s="139"/>
      <c r="L457" s="135"/>
      <c r="M457" s="140"/>
      <c r="N457" s="141"/>
      <c r="O457" s="141"/>
      <c r="P457" s="141"/>
      <c r="Q457" s="141"/>
      <c r="R457" s="141"/>
      <c r="S457" s="141"/>
      <c r="T457" s="142"/>
      <c r="AT457" s="136" t="s">
        <v>96</v>
      </c>
      <c r="AU457" s="136" t="s">
        <v>2</v>
      </c>
      <c r="AV457" s="134" t="s">
        <v>2</v>
      </c>
      <c r="AW457" s="134" t="s">
        <v>98</v>
      </c>
      <c r="AX457" s="134" t="s">
        <v>84</v>
      </c>
      <c r="AY457" s="136" t="s">
        <v>85</v>
      </c>
    </row>
    <row r="458" spans="2:51" s="126" customFormat="1" x14ac:dyDescent="0.2">
      <c r="B458" s="127"/>
      <c r="D458" s="121" t="s">
        <v>96</v>
      </c>
      <c r="E458" s="128" t="s">
        <v>10</v>
      </c>
      <c r="F458" s="129" t="s">
        <v>407</v>
      </c>
      <c r="H458" s="128" t="s">
        <v>10</v>
      </c>
      <c r="I458" s="130"/>
      <c r="L458" s="127"/>
      <c r="M458" s="131"/>
      <c r="N458" s="132"/>
      <c r="O458" s="132"/>
      <c r="P458" s="132"/>
      <c r="Q458" s="132"/>
      <c r="R458" s="132"/>
      <c r="S458" s="132"/>
      <c r="T458" s="133"/>
      <c r="AT458" s="128" t="s">
        <v>96</v>
      </c>
      <c r="AU458" s="128" t="s">
        <v>2</v>
      </c>
      <c r="AV458" s="126" t="s">
        <v>83</v>
      </c>
      <c r="AW458" s="126" t="s">
        <v>98</v>
      </c>
      <c r="AX458" s="126" t="s">
        <v>84</v>
      </c>
      <c r="AY458" s="128" t="s">
        <v>85</v>
      </c>
    </row>
    <row r="459" spans="2:51" s="134" customFormat="1" x14ac:dyDescent="0.2">
      <c r="B459" s="135"/>
      <c r="D459" s="121" t="s">
        <v>96</v>
      </c>
      <c r="E459" s="136" t="s">
        <v>10</v>
      </c>
      <c r="F459" s="137" t="s">
        <v>470</v>
      </c>
      <c r="H459" s="138">
        <v>85.929000000000002</v>
      </c>
      <c r="I459" s="139"/>
      <c r="L459" s="135"/>
      <c r="M459" s="140"/>
      <c r="N459" s="141"/>
      <c r="O459" s="141"/>
      <c r="P459" s="141"/>
      <c r="Q459" s="141"/>
      <c r="R459" s="141"/>
      <c r="S459" s="141"/>
      <c r="T459" s="142"/>
      <c r="AT459" s="136" t="s">
        <v>96</v>
      </c>
      <c r="AU459" s="136" t="s">
        <v>2</v>
      </c>
      <c r="AV459" s="134" t="s">
        <v>2</v>
      </c>
      <c r="AW459" s="134" t="s">
        <v>98</v>
      </c>
      <c r="AX459" s="134" t="s">
        <v>84</v>
      </c>
      <c r="AY459" s="136" t="s">
        <v>85</v>
      </c>
    </row>
    <row r="460" spans="2:51" s="126" customFormat="1" x14ac:dyDescent="0.2">
      <c r="B460" s="127"/>
      <c r="D460" s="121" t="s">
        <v>96</v>
      </c>
      <c r="E460" s="128" t="s">
        <v>10</v>
      </c>
      <c r="F460" s="129" t="s">
        <v>408</v>
      </c>
      <c r="H460" s="128" t="s">
        <v>10</v>
      </c>
      <c r="I460" s="130"/>
      <c r="L460" s="127"/>
      <c r="M460" s="131"/>
      <c r="N460" s="132"/>
      <c r="O460" s="132"/>
      <c r="P460" s="132"/>
      <c r="Q460" s="132"/>
      <c r="R460" s="132"/>
      <c r="S460" s="132"/>
      <c r="T460" s="133"/>
      <c r="AT460" s="128" t="s">
        <v>96</v>
      </c>
      <c r="AU460" s="128" t="s">
        <v>2</v>
      </c>
      <c r="AV460" s="126" t="s">
        <v>83</v>
      </c>
      <c r="AW460" s="126" t="s">
        <v>98</v>
      </c>
      <c r="AX460" s="126" t="s">
        <v>84</v>
      </c>
      <c r="AY460" s="128" t="s">
        <v>85</v>
      </c>
    </row>
    <row r="461" spans="2:51" s="134" customFormat="1" x14ac:dyDescent="0.2">
      <c r="B461" s="135"/>
      <c r="D461" s="121" t="s">
        <v>96</v>
      </c>
      <c r="E461" s="136" t="s">
        <v>10</v>
      </c>
      <c r="F461" s="137" t="s">
        <v>471</v>
      </c>
      <c r="H461" s="138">
        <v>198.37</v>
      </c>
      <c r="I461" s="139"/>
      <c r="L461" s="135"/>
      <c r="M461" s="140"/>
      <c r="N461" s="141"/>
      <c r="O461" s="141"/>
      <c r="P461" s="141"/>
      <c r="Q461" s="141"/>
      <c r="R461" s="141"/>
      <c r="S461" s="141"/>
      <c r="T461" s="142"/>
      <c r="AT461" s="136" t="s">
        <v>96</v>
      </c>
      <c r="AU461" s="136" t="s">
        <v>2</v>
      </c>
      <c r="AV461" s="134" t="s">
        <v>2</v>
      </c>
      <c r="AW461" s="134" t="s">
        <v>98</v>
      </c>
      <c r="AX461" s="134" t="s">
        <v>84</v>
      </c>
      <c r="AY461" s="136" t="s">
        <v>85</v>
      </c>
    </row>
    <row r="462" spans="2:51" s="126" customFormat="1" x14ac:dyDescent="0.2">
      <c r="B462" s="127"/>
      <c r="D462" s="121" t="s">
        <v>96</v>
      </c>
      <c r="E462" s="128" t="s">
        <v>10</v>
      </c>
      <c r="F462" s="129" t="s">
        <v>410</v>
      </c>
      <c r="H462" s="128" t="s">
        <v>10</v>
      </c>
      <c r="I462" s="130"/>
      <c r="L462" s="127"/>
      <c r="M462" s="131"/>
      <c r="N462" s="132"/>
      <c r="O462" s="132"/>
      <c r="P462" s="132"/>
      <c r="Q462" s="132"/>
      <c r="R462" s="132"/>
      <c r="S462" s="132"/>
      <c r="T462" s="133"/>
      <c r="AT462" s="128" t="s">
        <v>96</v>
      </c>
      <c r="AU462" s="128" t="s">
        <v>2</v>
      </c>
      <c r="AV462" s="126" t="s">
        <v>83</v>
      </c>
      <c r="AW462" s="126" t="s">
        <v>98</v>
      </c>
      <c r="AX462" s="126" t="s">
        <v>84</v>
      </c>
      <c r="AY462" s="128" t="s">
        <v>85</v>
      </c>
    </row>
    <row r="463" spans="2:51" s="134" customFormat="1" x14ac:dyDescent="0.2">
      <c r="B463" s="135"/>
      <c r="D463" s="121" t="s">
        <v>96</v>
      </c>
      <c r="E463" s="136" t="s">
        <v>10</v>
      </c>
      <c r="F463" s="137" t="s">
        <v>472</v>
      </c>
      <c r="H463" s="138">
        <v>45.612000000000002</v>
      </c>
      <c r="I463" s="139"/>
      <c r="L463" s="135"/>
      <c r="M463" s="140"/>
      <c r="N463" s="141"/>
      <c r="O463" s="141"/>
      <c r="P463" s="141"/>
      <c r="Q463" s="141"/>
      <c r="R463" s="141"/>
      <c r="S463" s="141"/>
      <c r="T463" s="142"/>
      <c r="AT463" s="136" t="s">
        <v>96</v>
      </c>
      <c r="AU463" s="136" t="s">
        <v>2</v>
      </c>
      <c r="AV463" s="134" t="s">
        <v>2</v>
      </c>
      <c r="AW463" s="134" t="s">
        <v>98</v>
      </c>
      <c r="AX463" s="134" t="s">
        <v>84</v>
      </c>
      <c r="AY463" s="136" t="s">
        <v>85</v>
      </c>
    </row>
    <row r="464" spans="2:51" s="126" customFormat="1" x14ac:dyDescent="0.2">
      <c r="B464" s="127"/>
      <c r="D464" s="121" t="s">
        <v>96</v>
      </c>
      <c r="E464" s="128" t="s">
        <v>10</v>
      </c>
      <c r="F464" s="129" t="s">
        <v>412</v>
      </c>
      <c r="H464" s="128" t="s">
        <v>10</v>
      </c>
      <c r="I464" s="130"/>
      <c r="L464" s="127"/>
      <c r="M464" s="131"/>
      <c r="N464" s="132"/>
      <c r="O464" s="132"/>
      <c r="P464" s="132"/>
      <c r="Q464" s="132"/>
      <c r="R464" s="132"/>
      <c r="S464" s="132"/>
      <c r="T464" s="133"/>
      <c r="AT464" s="128" t="s">
        <v>96</v>
      </c>
      <c r="AU464" s="128" t="s">
        <v>2</v>
      </c>
      <c r="AV464" s="126" t="s">
        <v>83</v>
      </c>
      <c r="AW464" s="126" t="s">
        <v>98</v>
      </c>
      <c r="AX464" s="126" t="s">
        <v>84</v>
      </c>
      <c r="AY464" s="128" t="s">
        <v>85</v>
      </c>
    </row>
    <row r="465" spans="1:65" s="134" customFormat="1" x14ac:dyDescent="0.2">
      <c r="B465" s="135"/>
      <c r="D465" s="121" t="s">
        <v>96</v>
      </c>
      <c r="E465" s="136" t="s">
        <v>10</v>
      </c>
      <c r="F465" s="137" t="s">
        <v>473</v>
      </c>
      <c r="H465" s="138">
        <v>23.253</v>
      </c>
      <c r="I465" s="139"/>
      <c r="L465" s="135"/>
      <c r="M465" s="140"/>
      <c r="N465" s="141"/>
      <c r="O465" s="141"/>
      <c r="P465" s="141"/>
      <c r="Q465" s="141"/>
      <c r="R465" s="141"/>
      <c r="S465" s="141"/>
      <c r="T465" s="142"/>
      <c r="AT465" s="136" t="s">
        <v>96</v>
      </c>
      <c r="AU465" s="136" t="s">
        <v>2</v>
      </c>
      <c r="AV465" s="134" t="s">
        <v>2</v>
      </c>
      <c r="AW465" s="134" t="s">
        <v>98</v>
      </c>
      <c r="AX465" s="134" t="s">
        <v>84</v>
      </c>
      <c r="AY465" s="136" t="s">
        <v>85</v>
      </c>
    </row>
    <row r="466" spans="1:65" s="126" customFormat="1" x14ac:dyDescent="0.2">
      <c r="B466" s="127"/>
      <c r="D466" s="121" t="s">
        <v>96</v>
      </c>
      <c r="E466" s="128" t="s">
        <v>10</v>
      </c>
      <c r="F466" s="129" t="s">
        <v>414</v>
      </c>
      <c r="H466" s="128" t="s">
        <v>10</v>
      </c>
      <c r="I466" s="130"/>
      <c r="L466" s="127"/>
      <c r="M466" s="131"/>
      <c r="N466" s="132"/>
      <c r="O466" s="132"/>
      <c r="P466" s="132"/>
      <c r="Q466" s="132"/>
      <c r="R466" s="132"/>
      <c r="S466" s="132"/>
      <c r="T466" s="133"/>
      <c r="AT466" s="128" t="s">
        <v>96</v>
      </c>
      <c r="AU466" s="128" t="s">
        <v>2</v>
      </c>
      <c r="AV466" s="126" t="s">
        <v>83</v>
      </c>
      <c r="AW466" s="126" t="s">
        <v>98</v>
      </c>
      <c r="AX466" s="126" t="s">
        <v>84</v>
      </c>
      <c r="AY466" s="128" t="s">
        <v>85</v>
      </c>
    </row>
    <row r="467" spans="1:65" s="134" customFormat="1" x14ac:dyDescent="0.2">
      <c r="B467" s="135"/>
      <c r="D467" s="121" t="s">
        <v>96</v>
      </c>
      <c r="E467" s="136" t="s">
        <v>10</v>
      </c>
      <c r="F467" s="137" t="s">
        <v>474</v>
      </c>
      <c r="H467" s="138">
        <v>31.460999999999999</v>
      </c>
      <c r="I467" s="139"/>
      <c r="L467" s="135"/>
      <c r="M467" s="140"/>
      <c r="N467" s="141"/>
      <c r="O467" s="141"/>
      <c r="P467" s="141"/>
      <c r="Q467" s="141"/>
      <c r="R467" s="141"/>
      <c r="S467" s="141"/>
      <c r="T467" s="142"/>
      <c r="AT467" s="136" t="s">
        <v>96</v>
      </c>
      <c r="AU467" s="136" t="s">
        <v>2</v>
      </c>
      <c r="AV467" s="134" t="s">
        <v>2</v>
      </c>
      <c r="AW467" s="134" t="s">
        <v>98</v>
      </c>
      <c r="AX467" s="134" t="s">
        <v>84</v>
      </c>
      <c r="AY467" s="136" t="s">
        <v>85</v>
      </c>
    </row>
    <row r="468" spans="1:65" s="126" customFormat="1" x14ac:dyDescent="0.2">
      <c r="B468" s="127"/>
      <c r="D468" s="121" t="s">
        <v>96</v>
      </c>
      <c r="E468" s="128" t="s">
        <v>10</v>
      </c>
      <c r="F468" s="129" t="s">
        <v>416</v>
      </c>
      <c r="H468" s="128" t="s">
        <v>10</v>
      </c>
      <c r="I468" s="130"/>
      <c r="L468" s="127"/>
      <c r="M468" s="131"/>
      <c r="N468" s="132"/>
      <c r="O468" s="132"/>
      <c r="P468" s="132"/>
      <c r="Q468" s="132"/>
      <c r="R468" s="132"/>
      <c r="S468" s="132"/>
      <c r="T468" s="133"/>
      <c r="AT468" s="128" t="s">
        <v>96</v>
      </c>
      <c r="AU468" s="128" t="s">
        <v>2</v>
      </c>
      <c r="AV468" s="126" t="s">
        <v>83</v>
      </c>
      <c r="AW468" s="126" t="s">
        <v>98</v>
      </c>
      <c r="AX468" s="126" t="s">
        <v>84</v>
      </c>
      <c r="AY468" s="128" t="s">
        <v>85</v>
      </c>
    </row>
    <row r="469" spans="1:65" s="134" customFormat="1" x14ac:dyDescent="0.2">
      <c r="B469" s="135"/>
      <c r="D469" s="121" t="s">
        <v>96</v>
      </c>
      <c r="E469" s="136" t="s">
        <v>10</v>
      </c>
      <c r="F469" s="137" t="s">
        <v>475</v>
      </c>
      <c r="H469" s="138">
        <v>9.3000000000000007</v>
      </c>
      <c r="I469" s="139"/>
      <c r="L469" s="135"/>
      <c r="M469" s="140"/>
      <c r="N469" s="141"/>
      <c r="O469" s="141"/>
      <c r="P469" s="141"/>
      <c r="Q469" s="141"/>
      <c r="R469" s="141"/>
      <c r="S469" s="141"/>
      <c r="T469" s="142"/>
      <c r="AT469" s="136" t="s">
        <v>96</v>
      </c>
      <c r="AU469" s="136" t="s">
        <v>2</v>
      </c>
      <c r="AV469" s="134" t="s">
        <v>2</v>
      </c>
      <c r="AW469" s="134" t="s">
        <v>98</v>
      </c>
      <c r="AX469" s="134" t="s">
        <v>84</v>
      </c>
      <c r="AY469" s="136" t="s">
        <v>85</v>
      </c>
    </row>
    <row r="470" spans="1:65" s="126" customFormat="1" x14ac:dyDescent="0.2">
      <c r="B470" s="127"/>
      <c r="D470" s="121" t="s">
        <v>96</v>
      </c>
      <c r="E470" s="128" t="s">
        <v>10</v>
      </c>
      <c r="F470" s="129" t="s">
        <v>418</v>
      </c>
      <c r="H470" s="128" t="s">
        <v>10</v>
      </c>
      <c r="I470" s="130"/>
      <c r="L470" s="127"/>
      <c r="M470" s="131"/>
      <c r="N470" s="132"/>
      <c r="O470" s="132"/>
      <c r="P470" s="132"/>
      <c r="Q470" s="132"/>
      <c r="R470" s="132"/>
      <c r="S470" s="132"/>
      <c r="T470" s="133"/>
      <c r="AT470" s="128" t="s">
        <v>96</v>
      </c>
      <c r="AU470" s="128" t="s">
        <v>2</v>
      </c>
      <c r="AV470" s="126" t="s">
        <v>83</v>
      </c>
      <c r="AW470" s="126" t="s">
        <v>98</v>
      </c>
      <c r="AX470" s="126" t="s">
        <v>84</v>
      </c>
      <c r="AY470" s="128" t="s">
        <v>85</v>
      </c>
    </row>
    <row r="471" spans="1:65" s="134" customFormat="1" x14ac:dyDescent="0.2">
      <c r="B471" s="135"/>
      <c r="D471" s="121" t="s">
        <v>96</v>
      </c>
      <c r="E471" s="136" t="s">
        <v>10</v>
      </c>
      <c r="F471" s="137" t="s">
        <v>475</v>
      </c>
      <c r="H471" s="138">
        <v>9.3000000000000007</v>
      </c>
      <c r="I471" s="139"/>
      <c r="L471" s="135"/>
      <c r="M471" s="140"/>
      <c r="N471" s="141"/>
      <c r="O471" s="141"/>
      <c r="P471" s="141"/>
      <c r="Q471" s="141"/>
      <c r="R471" s="141"/>
      <c r="S471" s="141"/>
      <c r="T471" s="142"/>
      <c r="AT471" s="136" t="s">
        <v>96</v>
      </c>
      <c r="AU471" s="136" t="s">
        <v>2</v>
      </c>
      <c r="AV471" s="134" t="s">
        <v>2</v>
      </c>
      <c r="AW471" s="134" t="s">
        <v>98</v>
      </c>
      <c r="AX471" s="134" t="s">
        <v>84</v>
      </c>
      <c r="AY471" s="136" t="s">
        <v>85</v>
      </c>
    </row>
    <row r="472" spans="1:65" s="134" customFormat="1" x14ac:dyDescent="0.2">
      <c r="B472" s="135"/>
      <c r="D472" s="121" t="s">
        <v>96</v>
      </c>
      <c r="E472" s="136" t="s">
        <v>10</v>
      </c>
      <c r="F472" s="137" t="s">
        <v>419</v>
      </c>
      <c r="H472" s="138">
        <v>0</v>
      </c>
      <c r="I472" s="139"/>
      <c r="L472" s="135"/>
      <c r="M472" s="140"/>
      <c r="N472" s="141"/>
      <c r="O472" s="141"/>
      <c r="P472" s="141"/>
      <c r="Q472" s="141"/>
      <c r="R472" s="141"/>
      <c r="S472" s="141"/>
      <c r="T472" s="142"/>
      <c r="AT472" s="136" t="s">
        <v>96</v>
      </c>
      <c r="AU472" s="136" t="s">
        <v>2</v>
      </c>
      <c r="AV472" s="134" t="s">
        <v>2</v>
      </c>
      <c r="AW472" s="134" t="s">
        <v>98</v>
      </c>
      <c r="AX472" s="134" t="s">
        <v>84</v>
      </c>
      <c r="AY472" s="136" t="s">
        <v>85</v>
      </c>
    </row>
    <row r="473" spans="1:65" s="126" customFormat="1" x14ac:dyDescent="0.2">
      <c r="B473" s="127"/>
      <c r="D473" s="121" t="s">
        <v>96</v>
      </c>
      <c r="E473" s="128" t="s">
        <v>10</v>
      </c>
      <c r="F473" s="129" t="s">
        <v>420</v>
      </c>
      <c r="H473" s="128" t="s">
        <v>10</v>
      </c>
      <c r="I473" s="130"/>
      <c r="L473" s="127"/>
      <c r="M473" s="131"/>
      <c r="N473" s="132"/>
      <c r="O473" s="132"/>
      <c r="P473" s="132"/>
      <c r="Q473" s="132"/>
      <c r="R473" s="132"/>
      <c r="S473" s="132"/>
      <c r="T473" s="133"/>
      <c r="AT473" s="128" t="s">
        <v>96</v>
      </c>
      <c r="AU473" s="128" t="s">
        <v>2</v>
      </c>
      <c r="AV473" s="126" t="s">
        <v>83</v>
      </c>
      <c r="AW473" s="126" t="s">
        <v>98</v>
      </c>
      <c r="AX473" s="126" t="s">
        <v>84</v>
      </c>
      <c r="AY473" s="128" t="s">
        <v>85</v>
      </c>
    </row>
    <row r="474" spans="1:65" s="134" customFormat="1" x14ac:dyDescent="0.2">
      <c r="B474" s="135"/>
      <c r="D474" s="121" t="s">
        <v>96</v>
      </c>
      <c r="E474" s="136" t="s">
        <v>10</v>
      </c>
      <c r="F474" s="137" t="s">
        <v>464</v>
      </c>
      <c r="H474" s="138">
        <v>78.335999999999999</v>
      </c>
      <c r="I474" s="139"/>
      <c r="L474" s="135"/>
      <c r="M474" s="140"/>
      <c r="N474" s="141"/>
      <c r="O474" s="141"/>
      <c r="P474" s="141"/>
      <c r="Q474" s="141"/>
      <c r="R474" s="141"/>
      <c r="S474" s="141"/>
      <c r="T474" s="142"/>
      <c r="AT474" s="136" t="s">
        <v>96</v>
      </c>
      <c r="AU474" s="136" t="s">
        <v>2</v>
      </c>
      <c r="AV474" s="134" t="s">
        <v>2</v>
      </c>
      <c r="AW474" s="134" t="s">
        <v>98</v>
      </c>
      <c r="AX474" s="134" t="s">
        <v>84</v>
      </c>
      <c r="AY474" s="136" t="s">
        <v>85</v>
      </c>
    </row>
    <row r="475" spans="1:65" s="162" customFormat="1" x14ac:dyDescent="0.2">
      <c r="B475" s="163"/>
      <c r="D475" s="121" t="s">
        <v>96</v>
      </c>
      <c r="E475" s="164" t="s">
        <v>10</v>
      </c>
      <c r="F475" s="165" t="s">
        <v>395</v>
      </c>
      <c r="H475" s="166">
        <v>937.86400000000003</v>
      </c>
      <c r="I475" s="167"/>
      <c r="L475" s="163"/>
      <c r="M475" s="168"/>
      <c r="N475" s="169"/>
      <c r="O475" s="169"/>
      <c r="P475" s="169"/>
      <c r="Q475" s="169"/>
      <c r="R475" s="169"/>
      <c r="S475" s="169"/>
      <c r="T475" s="170"/>
      <c r="AT475" s="164" t="s">
        <v>96</v>
      </c>
      <c r="AU475" s="164" t="s">
        <v>2</v>
      </c>
      <c r="AV475" s="162" t="s">
        <v>108</v>
      </c>
      <c r="AW475" s="162" t="s">
        <v>98</v>
      </c>
      <c r="AX475" s="162" t="s">
        <v>84</v>
      </c>
      <c r="AY475" s="164" t="s">
        <v>85</v>
      </c>
    </row>
    <row r="476" spans="1:65" s="143" customFormat="1" x14ac:dyDescent="0.2">
      <c r="B476" s="144"/>
      <c r="D476" s="121" t="s">
        <v>96</v>
      </c>
      <c r="E476" s="145" t="s">
        <v>10</v>
      </c>
      <c r="F476" s="146" t="s">
        <v>102</v>
      </c>
      <c r="H476" s="147">
        <v>2127.491</v>
      </c>
      <c r="I476" s="148"/>
      <c r="L476" s="144"/>
      <c r="M476" s="149"/>
      <c r="N476" s="150"/>
      <c r="O476" s="150"/>
      <c r="P476" s="150"/>
      <c r="Q476" s="150"/>
      <c r="R476" s="150"/>
      <c r="S476" s="150"/>
      <c r="T476" s="151"/>
      <c r="AT476" s="145" t="s">
        <v>96</v>
      </c>
      <c r="AU476" s="145" t="s">
        <v>2</v>
      </c>
      <c r="AV476" s="143" t="s">
        <v>92</v>
      </c>
      <c r="AW476" s="143" t="s">
        <v>98</v>
      </c>
      <c r="AX476" s="143" t="s">
        <v>83</v>
      </c>
      <c r="AY476" s="145" t="s">
        <v>85</v>
      </c>
    </row>
    <row r="477" spans="1:65" s="14" customFormat="1" ht="21.6" customHeight="1" x14ac:dyDescent="0.2">
      <c r="A477" s="10"/>
      <c r="B477" s="106"/>
      <c r="C477" s="107" t="s">
        <v>476</v>
      </c>
      <c r="D477" s="107" t="s">
        <v>87</v>
      </c>
      <c r="E477" s="108" t="s">
        <v>477</v>
      </c>
      <c r="F477" s="109" t="s">
        <v>478</v>
      </c>
      <c r="G477" s="110" t="s">
        <v>144</v>
      </c>
      <c r="H477" s="111">
        <v>2127.491</v>
      </c>
      <c r="I477" s="112"/>
      <c r="J477" s="113">
        <f>ROUND(I477*H477,2)</f>
        <v>0</v>
      </c>
      <c r="K477" s="109" t="s">
        <v>91</v>
      </c>
      <c r="L477" s="11"/>
      <c r="M477" s="114" t="s">
        <v>10</v>
      </c>
      <c r="N477" s="115" t="s">
        <v>27</v>
      </c>
      <c r="O477" s="116"/>
      <c r="P477" s="117">
        <f>O477*H477</f>
        <v>0</v>
      </c>
      <c r="Q477" s="117">
        <v>0</v>
      </c>
      <c r="R477" s="117">
        <f>Q477*H477</f>
        <v>0</v>
      </c>
      <c r="S477" s="117">
        <v>0</v>
      </c>
      <c r="T477" s="118">
        <f>S477*H477</f>
        <v>0</v>
      </c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R477" s="119" t="s">
        <v>92</v>
      </c>
      <c r="AT477" s="119" t="s">
        <v>87</v>
      </c>
      <c r="AU477" s="119" t="s">
        <v>2</v>
      </c>
      <c r="AY477" s="2" t="s">
        <v>85</v>
      </c>
      <c r="BE477" s="120">
        <f>IF(N477="základní",J477,0)</f>
        <v>0</v>
      </c>
      <c r="BF477" s="120">
        <f>IF(N477="snížená",J477,0)</f>
        <v>0</v>
      </c>
      <c r="BG477" s="120">
        <f>IF(N477="zákl. přenesená",J477,0)</f>
        <v>0</v>
      </c>
      <c r="BH477" s="120">
        <f>IF(N477="sníž. přenesená",J477,0)</f>
        <v>0</v>
      </c>
      <c r="BI477" s="120">
        <f>IF(N477="nulová",J477,0)</f>
        <v>0</v>
      </c>
      <c r="BJ477" s="2" t="s">
        <v>83</v>
      </c>
      <c r="BK477" s="120">
        <f>ROUND(I477*H477,2)</f>
        <v>0</v>
      </c>
      <c r="BL477" s="2" t="s">
        <v>92</v>
      </c>
      <c r="BM477" s="119" t="s">
        <v>479</v>
      </c>
    </row>
    <row r="478" spans="1:65" s="14" customFormat="1" ht="19.5" x14ac:dyDescent="0.2">
      <c r="A478" s="10"/>
      <c r="B478" s="11"/>
      <c r="C478" s="10"/>
      <c r="D478" s="121" t="s">
        <v>94</v>
      </c>
      <c r="E478" s="10"/>
      <c r="F478" s="122" t="s">
        <v>480</v>
      </c>
      <c r="G478" s="10"/>
      <c r="H478" s="10"/>
      <c r="I478" s="12"/>
      <c r="J478" s="10"/>
      <c r="K478" s="10"/>
      <c r="L478" s="11"/>
      <c r="M478" s="123"/>
      <c r="N478" s="124"/>
      <c r="O478" s="116"/>
      <c r="P478" s="116"/>
      <c r="Q478" s="116"/>
      <c r="R478" s="116"/>
      <c r="S478" s="116"/>
      <c r="T478" s="125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T478" s="2" t="s">
        <v>94</v>
      </c>
      <c r="AU478" s="2" t="s">
        <v>2</v>
      </c>
    </row>
    <row r="479" spans="1:65" s="14" customFormat="1" ht="14.45" customHeight="1" x14ac:dyDescent="0.2">
      <c r="A479" s="10"/>
      <c r="B479" s="106"/>
      <c r="C479" s="107" t="s">
        <v>481</v>
      </c>
      <c r="D479" s="107" t="s">
        <v>87</v>
      </c>
      <c r="E479" s="108" t="s">
        <v>482</v>
      </c>
      <c r="F479" s="109" t="s">
        <v>483</v>
      </c>
      <c r="G479" s="110" t="s">
        <v>117</v>
      </c>
      <c r="H479" s="111">
        <v>28.222999999999999</v>
      </c>
      <c r="I479" s="112"/>
      <c r="J479" s="113">
        <f>ROUND(I479*H479,2)</f>
        <v>0</v>
      </c>
      <c r="K479" s="109" t="s">
        <v>91</v>
      </c>
      <c r="L479" s="11"/>
      <c r="M479" s="114" t="s">
        <v>10</v>
      </c>
      <c r="N479" s="115" t="s">
        <v>27</v>
      </c>
      <c r="O479" s="116"/>
      <c r="P479" s="117">
        <f>O479*H479</f>
        <v>0</v>
      </c>
      <c r="Q479" s="117">
        <v>1.04881</v>
      </c>
      <c r="R479" s="117">
        <f>Q479*H479</f>
        <v>29.600564630000001</v>
      </c>
      <c r="S479" s="117">
        <v>0</v>
      </c>
      <c r="T479" s="118">
        <f>S479*H479</f>
        <v>0</v>
      </c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R479" s="119" t="s">
        <v>92</v>
      </c>
      <c r="AT479" s="119" t="s">
        <v>87</v>
      </c>
      <c r="AU479" s="119" t="s">
        <v>2</v>
      </c>
      <c r="AY479" s="2" t="s">
        <v>85</v>
      </c>
      <c r="BE479" s="120">
        <f>IF(N479="základní",J479,0)</f>
        <v>0</v>
      </c>
      <c r="BF479" s="120">
        <f>IF(N479="snížená",J479,0)</f>
        <v>0</v>
      </c>
      <c r="BG479" s="120">
        <f>IF(N479="zákl. přenesená",J479,0)</f>
        <v>0</v>
      </c>
      <c r="BH479" s="120">
        <f>IF(N479="sníž. přenesená",J479,0)</f>
        <v>0</v>
      </c>
      <c r="BI479" s="120">
        <f>IF(N479="nulová",J479,0)</f>
        <v>0</v>
      </c>
      <c r="BJ479" s="2" t="s">
        <v>83</v>
      </c>
      <c r="BK479" s="120">
        <f>ROUND(I479*H479,2)</f>
        <v>0</v>
      </c>
      <c r="BL479" s="2" t="s">
        <v>92</v>
      </c>
      <c r="BM479" s="119" t="s">
        <v>484</v>
      </c>
    </row>
    <row r="480" spans="1:65" s="14" customFormat="1" ht="29.25" x14ac:dyDescent="0.2">
      <c r="A480" s="10"/>
      <c r="B480" s="11"/>
      <c r="C480" s="10"/>
      <c r="D480" s="121" t="s">
        <v>94</v>
      </c>
      <c r="E480" s="10"/>
      <c r="F480" s="122" t="s">
        <v>485</v>
      </c>
      <c r="G480" s="10"/>
      <c r="H480" s="10"/>
      <c r="I480" s="12"/>
      <c r="J480" s="10"/>
      <c r="K480" s="10"/>
      <c r="L480" s="11"/>
      <c r="M480" s="123"/>
      <c r="N480" s="124"/>
      <c r="O480" s="116"/>
      <c r="P480" s="116"/>
      <c r="Q480" s="116"/>
      <c r="R480" s="116"/>
      <c r="S480" s="116"/>
      <c r="T480" s="125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T480" s="2" t="s">
        <v>94</v>
      </c>
      <c r="AU480" s="2" t="s">
        <v>2</v>
      </c>
    </row>
    <row r="481" spans="1:65" s="134" customFormat="1" x14ac:dyDescent="0.2">
      <c r="B481" s="135"/>
      <c r="D481" s="121" t="s">
        <v>96</v>
      </c>
      <c r="E481" s="136" t="s">
        <v>10</v>
      </c>
      <c r="F481" s="137" t="s">
        <v>486</v>
      </c>
      <c r="H481" s="138">
        <v>25.972000000000001</v>
      </c>
      <c r="I481" s="139"/>
      <c r="L481" s="135"/>
      <c r="M481" s="140"/>
      <c r="N481" s="141"/>
      <c r="O481" s="141"/>
      <c r="P481" s="141"/>
      <c r="Q481" s="141"/>
      <c r="R481" s="141"/>
      <c r="S481" s="141"/>
      <c r="T481" s="142"/>
      <c r="AT481" s="136" t="s">
        <v>96</v>
      </c>
      <c r="AU481" s="136" t="s">
        <v>2</v>
      </c>
      <c r="AV481" s="134" t="s">
        <v>2</v>
      </c>
      <c r="AW481" s="134" t="s">
        <v>98</v>
      </c>
      <c r="AX481" s="134" t="s">
        <v>84</v>
      </c>
      <c r="AY481" s="136" t="s">
        <v>85</v>
      </c>
    </row>
    <row r="482" spans="1:65" s="134" customFormat="1" x14ac:dyDescent="0.2">
      <c r="B482" s="135"/>
      <c r="D482" s="121" t="s">
        <v>96</v>
      </c>
      <c r="E482" s="136" t="s">
        <v>10</v>
      </c>
      <c r="F482" s="137" t="s">
        <v>487</v>
      </c>
      <c r="H482" s="138">
        <v>2.2509999999999999</v>
      </c>
      <c r="I482" s="139"/>
      <c r="L482" s="135"/>
      <c r="M482" s="140"/>
      <c r="N482" s="141"/>
      <c r="O482" s="141"/>
      <c r="P482" s="141"/>
      <c r="Q482" s="141"/>
      <c r="R482" s="141"/>
      <c r="S482" s="141"/>
      <c r="T482" s="142"/>
      <c r="AT482" s="136" t="s">
        <v>96</v>
      </c>
      <c r="AU482" s="136" t="s">
        <v>2</v>
      </c>
      <c r="AV482" s="134" t="s">
        <v>2</v>
      </c>
      <c r="AW482" s="134" t="s">
        <v>98</v>
      </c>
      <c r="AX482" s="134" t="s">
        <v>84</v>
      </c>
      <c r="AY482" s="136" t="s">
        <v>85</v>
      </c>
    </row>
    <row r="483" spans="1:65" s="143" customFormat="1" x14ac:dyDescent="0.2">
      <c r="B483" s="144"/>
      <c r="D483" s="121" t="s">
        <v>96</v>
      </c>
      <c r="E483" s="145" t="s">
        <v>10</v>
      </c>
      <c r="F483" s="146" t="s">
        <v>102</v>
      </c>
      <c r="H483" s="147">
        <v>28.222999999999999</v>
      </c>
      <c r="I483" s="148"/>
      <c r="L483" s="144"/>
      <c r="M483" s="149"/>
      <c r="N483" s="150"/>
      <c r="O483" s="150"/>
      <c r="P483" s="150"/>
      <c r="Q483" s="150"/>
      <c r="R483" s="150"/>
      <c r="S483" s="150"/>
      <c r="T483" s="151"/>
      <c r="AT483" s="145" t="s">
        <v>96</v>
      </c>
      <c r="AU483" s="145" t="s">
        <v>2</v>
      </c>
      <c r="AV483" s="143" t="s">
        <v>92</v>
      </c>
      <c r="AW483" s="143" t="s">
        <v>98</v>
      </c>
      <c r="AX483" s="143" t="s">
        <v>83</v>
      </c>
      <c r="AY483" s="145" t="s">
        <v>85</v>
      </c>
    </row>
    <row r="484" spans="1:65" s="14" customFormat="1" ht="14.45" customHeight="1" x14ac:dyDescent="0.2">
      <c r="A484" s="10"/>
      <c r="B484" s="106"/>
      <c r="C484" s="107" t="s">
        <v>488</v>
      </c>
      <c r="D484" s="107" t="s">
        <v>87</v>
      </c>
      <c r="E484" s="108" t="s">
        <v>489</v>
      </c>
      <c r="F484" s="109" t="s">
        <v>490</v>
      </c>
      <c r="G484" s="110" t="s">
        <v>117</v>
      </c>
      <c r="H484" s="111">
        <v>4.7E-2</v>
      </c>
      <c r="I484" s="112"/>
      <c r="J484" s="113">
        <f>ROUND(I484*H484,2)</f>
        <v>0</v>
      </c>
      <c r="K484" s="109" t="s">
        <v>91</v>
      </c>
      <c r="L484" s="11"/>
      <c r="M484" s="114" t="s">
        <v>10</v>
      </c>
      <c r="N484" s="115" t="s">
        <v>27</v>
      </c>
      <c r="O484" s="116"/>
      <c r="P484" s="117">
        <f>O484*H484</f>
        <v>0</v>
      </c>
      <c r="Q484" s="117">
        <v>1.06277</v>
      </c>
      <c r="R484" s="117">
        <f>Q484*H484</f>
        <v>4.9950189999999998E-2</v>
      </c>
      <c r="S484" s="117">
        <v>0</v>
      </c>
      <c r="T484" s="118">
        <f>S484*H484</f>
        <v>0</v>
      </c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R484" s="119" t="s">
        <v>92</v>
      </c>
      <c r="AT484" s="119" t="s">
        <v>87</v>
      </c>
      <c r="AU484" s="119" t="s">
        <v>2</v>
      </c>
      <c r="AY484" s="2" t="s">
        <v>85</v>
      </c>
      <c r="BE484" s="120">
        <f>IF(N484="základní",J484,0)</f>
        <v>0</v>
      </c>
      <c r="BF484" s="120">
        <f>IF(N484="snížená",J484,0)</f>
        <v>0</v>
      </c>
      <c r="BG484" s="120">
        <f>IF(N484="zákl. přenesená",J484,0)</f>
        <v>0</v>
      </c>
      <c r="BH484" s="120">
        <f>IF(N484="sníž. přenesená",J484,0)</f>
        <v>0</v>
      </c>
      <c r="BI484" s="120">
        <f>IF(N484="nulová",J484,0)</f>
        <v>0</v>
      </c>
      <c r="BJ484" s="2" t="s">
        <v>83</v>
      </c>
      <c r="BK484" s="120">
        <f>ROUND(I484*H484,2)</f>
        <v>0</v>
      </c>
      <c r="BL484" s="2" t="s">
        <v>92</v>
      </c>
      <c r="BM484" s="119" t="s">
        <v>491</v>
      </c>
    </row>
    <row r="485" spans="1:65" s="14" customFormat="1" ht="29.25" x14ac:dyDescent="0.2">
      <c r="A485" s="10"/>
      <c r="B485" s="11"/>
      <c r="C485" s="10"/>
      <c r="D485" s="121" t="s">
        <v>94</v>
      </c>
      <c r="E485" s="10"/>
      <c r="F485" s="122" t="s">
        <v>492</v>
      </c>
      <c r="G485" s="10"/>
      <c r="H485" s="10"/>
      <c r="I485" s="12"/>
      <c r="J485" s="10"/>
      <c r="K485" s="10"/>
      <c r="L485" s="11"/>
      <c r="M485" s="123"/>
      <c r="N485" s="124"/>
      <c r="O485" s="116"/>
      <c r="P485" s="116"/>
      <c r="Q485" s="116"/>
      <c r="R485" s="116"/>
      <c r="S485" s="116"/>
      <c r="T485" s="125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T485" s="2" t="s">
        <v>94</v>
      </c>
      <c r="AU485" s="2" t="s">
        <v>2</v>
      </c>
    </row>
    <row r="486" spans="1:65" s="134" customFormat="1" x14ac:dyDescent="0.2">
      <c r="B486" s="135"/>
      <c r="D486" s="121" t="s">
        <v>96</v>
      </c>
      <c r="E486" s="136" t="s">
        <v>10</v>
      </c>
      <c r="F486" s="137" t="s">
        <v>493</v>
      </c>
      <c r="H486" s="138">
        <v>4.7E-2</v>
      </c>
      <c r="I486" s="139"/>
      <c r="L486" s="135"/>
      <c r="M486" s="140"/>
      <c r="N486" s="141"/>
      <c r="O486" s="141"/>
      <c r="P486" s="141"/>
      <c r="Q486" s="141"/>
      <c r="R486" s="141"/>
      <c r="S486" s="141"/>
      <c r="T486" s="142"/>
      <c r="AT486" s="136" t="s">
        <v>96</v>
      </c>
      <c r="AU486" s="136" t="s">
        <v>2</v>
      </c>
      <c r="AV486" s="134" t="s">
        <v>2</v>
      </c>
      <c r="AW486" s="134" t="s">
        <v>98</v>
      </c>
      <c r="AX486" s="134" t="s">
        <v>83</v>
      </c>
      <c r="AY486" s="136" t="s">
        <v>85</v>
      </c>
    </row>
    <row r="487" spans="1:65" s="14" customFormat="1" ht="21.6" customHeight="1" x14ac:dyDescent="0.2">
      <c r="A487" s="10"/>
      <c r="B487" s="106"/>
      <c r="C487" s="107" t="s">
        <v>494</v>
      </c>
      <c r="D487" s="107" t="s">
        <v>87</v>
      </c>
      <c r="E487" s="108" t="s">
        <v>495</v>
      </c>
      <c r="F487" s="109" t="s">
        <v>496</v>
      </c>
      <c r="G487" s="110" t="s">
        <v>195</v>
      </c>
      <c r="H487" s="111">
        <v>24</v>
      </c>
      <c r="I487" s="112"/>
      <c r="J487" s="113">
        <f>ROUND(I487*H487,2)</f>
        <v>0</v>
      </c>
      <c r="K487" s="109" t="s">
        <v>10</v>
      </c>
      <c r="L487" s="11"/>
      <c r="M487" s="114" t="s">
        <v>10</v>
      </c>
      <c r="N487" s="115" t="s">
        <v>27</v>
      </c>
      <c r="O487" s="116"/>
      <c r="P487" s="117">
        <f>O487*H487</f>
        <v>0</v>
      </c>
      <c r="Q487" s="117">
        <v>0</v>
      </c>
      <c r="R487" s="117">
        <f>Q487*H487</f>
        <v>0</v>
      </c>
      <c r="S487" s="117">
        <v>0</v>
      </c>
      <c r="T487" s="118">
        <f>S487*H487</f>
        <v>0</v>
      </c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R487" s="119" t="s">
        <v>92</v>
      </c>
      <c r="AT487" s="119" t="s">
        <v>87</v>
      </c>
      <c r="AU487" s="119" t="s">
        <v>2</v>
      </c>
      <c r="AY487" s="2" t="s">
        <v>85</v>
      </c>
      <c r="BE487" s="120">
        <f>IF(N487="základní",J487,0)</f>
        <v>0</v>
      </c>
      <c r="BF487" s="120">
        <f>IF(N487="snížená",J487,0)</f>
        <v>0</v>
      </c>
      <c r="BG487" s="120">
        <f>IF(N487="zákl. přenesená",J487,0)</f>
        <v>0</v>
      </c>
      <c r="BH487" s="120">
        <f>IF(N487="sníž. přenesená",J487,0)</f>
        <v>0</v>
      </c>
      <c r="BI487" s="120">
        <f>IF(N487="nulová",J487,0)</f>
        <v>0</v>
      </c>
      <c r="BJ487" s="2" t="s">
        <v>83</v>
      </c>
      <c r="BK487" s="120">
        <f>ROUND(I487*H487,2)</f>
        <v>0</v>
      </c>
      <c r="BL487" s="2" t="s">
        <v>92</v>
      </c>
      <c r="BM487" s="119" t="s">
        <v>497</v>
      </c>
    </row>
    <row r="488" spans="1:65" s="14" customFormat="1" x14ac:dyDescent="0.2">
      <c r="A488" s="10"/>
      <c r="B488" s="11"/>
      <c r="C488" s="10"/>
      <c r="D488" s="121" t="s">
        <v>94</v>
      </c>
      <c r="E488" s="10"/>
      <c r="F488" s="122" t="s">
        <v>496</v>
      </c>
      <c r="G488" s="10"/>
      <c r="H488" s="10"/>
      <c r="I488" s="12"/>
      <c r="J488" s="10"/>
      <c r="K488" s="10"/>
      <c r="L488" s="11"/>
      <c r="M488" s="123"/>
      <c r="N488" s="124"/>
      <c r="O488" s="116"/>
      <c r="P488" s="116"/>
      <c r="Q488" s="116"/>
      <c r="R488" s="116"/>
      <c r="S488" s="116"/>
      <c r="T488" s="125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T488" s="2" t="s">
        <v>94</v>
      </c>
      <c r="AU488" s="2" t="s">
        <v>2</v>
      </c>
    </row>
    <row r="489" spans="1:65" s="14" customFormat="1" ht="21.6" customHeight="1" x14ac:dyDescent="0.2">
      <c r="A489" s="10"/>
      <c r="B489" s="106"/>
      <c r="C489" s="107" t="s">
        <v>498</v>
      </c>
      <c r="D489" s="107" t="s">
        <v>87</v>
      </c>
      <c r="E489" s="108" t="s">
        <v>499</v>
      </c>
      <c r="F489" s="109" t="s">
        <v>500</v>
      </c>
      <c r="G489" s="110" t="s">
        <v>90</v>
      </c>
      <c r="H489" s="111">
        <v>55.146999999999998</v>
      </c>
      <c r="I489" s="112"/>
      <c r="J489" s="113">
        <f>ROUND(I489*H489,2)</f>
        <v>0</v>
      </c>
      <c r="K489" s="109" t="s">
        <v>91</v>
      </c>
      <c r="L489" s="11"/>
      <c r="M489" s="114" t="s">
        <v>10</v>
      </c>
      <c r="N489" s="115" t="s">
        <v>27</v>
      </c>
      <c r="O489" s="116"/>
      <c r="P489" s="117">
        <f>O489*H489</f>
        <v>0</v>
      </c>
      <c r="Q489" s="117">
        <v>2.45329</v>
      </c>
      <c r="R489" s="117">
        <f>Q489*H489</f>
        <v>135.29158362999999</v>
      </c>
      <c r="S489" s="117">
        <v>0</v>
      </c>
      <c r="T489" s="118">
        <f>S489*H489</f>
        <v>0</v>
      </c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R489" s="119" t="s">
        <v>92</v>
      </c>
      <c r="AT489" s="119" t="s">
        <v>87</v>
      </c>
      <c r="AU489" s="119" t="s">
        <v>2</v>
      </c>
      <c r="AY489" s="2" t="s">
        <v>85</v>
      </c>
      <c r="BE489" s="120">
        <f>IF(N489="základní",J489,0)</f>
        <v>0</v>
      </c>
      <c r="BF489" s="120">
        <f>IF(N489="snížená",J489,0)</f>
        <v>0</v>
      </c>
      <c r="BG489" s="120">
        <f>IF(N489="zákl. přenesená",J489,0)</f>
        <v>0</v>
      </c>
      <c r="BH489" s="120">
        <f>IF(N489="sníž. přenesená",J489,0)</f>
        <v>0</v>
      </c>
      <c r="BI489" s="120">
        <f>IF(N489="nulová",J489,0)</f>
        <v>0</v>
      </c>
      <c r="BJ489" s="2" t="s">
        <v>83</v>
      </c>
      <c r="BK489" s="120">
        <f>ROUND(I489*H489,2)</f>
        <v>0</v>
      </c>
      <c r="BL489" s="2" t="s">
        <v>92</v>
      </c>
      <c r="BM489" s="119" t="s">
        <v>501</v>
      </c>
    </row>
    <row r="490" spans="1:65" s="14" customFormat="1" ht="29.25" x14ac:dyDescent="0.2">
      <c r="A490" s="10"/>
      <c r="B490" s="11"/>
      <c r="C490" s="10"/>
      <c r="D490" s="121" t="s">
        <v>94</v>
      </c>
      <c r="E490" s="10"/>
      <c r="F490" s="122" t="s">
        <v>502</v>
      </c>
      <c r="G490" s="10"/>
      <c r="H490" s="10"/>
      <c r="I490" s="12"/>
      <c r="J490" s="10"/>
      <c r="K490" s="10"/>
      <c r="L490" s="11"/>
      <c r="M490" s="123"/>
      <c r="N490" s="124"/>
      <c r="O490" s="116"/>
      <c r="P490" s="116"/>
      <c r="Q490" s="116"/>
      <c r="R490" s="116"/>
      <c r="S490" s="116"/>
      <c r="T490" s="125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T490" s="2" t="s">
        <v>94</v>
      </c>
      <c r="AU490" s="2" t="s">
        <v>2</v>
      </c>
    </row>
    <row r="491" spans="1:65" s="126" customFormat="1" x14ac:dyDescent="0.2">
      <c r="B491" s="127"/>
      <c r="D491" s="121" t="s">
        <v>96</v>
      </c>
      <c r="E491" s="128" t="s">
        <v>10</v>
      </c>
      <c r="F491" s="129" t="s">
        <v>355</v>
      </c>
      <c r="H491" s="128" t="s">
        <v>10</v>
      </c>
      <c r="I491" s="130"/>
      <c r="L491" s="127"/>
      <c r="M491" s="131"/>
      <c r="N491" s="132"/>
      <c r="O491" s="132"/>
      <c r="P491" s="132"/>
      <c r="Q491" s="132"/>
      <c r="R491" s="132"/>
      <c r="S491" s="132"/>
      <c r="T491" s="133"/>
      <c r="AT491" s="128" t="s">
        <v>96</v>
      </c>
      <c r="AU491" s="128" t="s">
        <v>2</v>
      </c>
      <c r="AV491" s="126" t="s">
        <v>83</v>
      </c>
      <c r="AW491" s="126" t="s">
        <v>98</v>
      </c>
      <c r="AX491" s="126" t="s">
        <v>84</v>
      </c>
      <c r="AY491" s="128" t="s">
        <v>85</v>
      </c>
    </row>
    <row r="492" spans="1:65" s="126" customFormat="1" x14ac:dyDescent="0.2">
      <c r="B492" s="127"/>
      <c r="D492" s="121" t="s">
        <v>96</v>
      </c>
      <c r="E492" s="128" t="s">
        <v>10</v>
      </c>
      <c r="F492" s="129" t="s">
        <v>503</v>
      </c>
      <c r="H492" s="128" t="s">
        <v>10</v>
      </c>
      <c r="I492" s="130"/>
      <c r="L492" s="127"/>
      <c r="M492" s="131"/>
      <c r="N492" s="132"/>
      <c r="O492" s="132"/>
      <c r="P492" s="132"/>
      <c r="Q492" s="132"/>
      <c r="R492" s="132"/>
      <c r="S492" s="132"/>
      <c r="T492" s="133"/>
      <c r="AT492" s="128" t="s">
        <v>96</v>
      </c>
      <c r="AU492" s="128" t="s">
        <v>2</v>
      </c>
      <c r="AV492" s="126" t="s">
        <v>83</v>
      </c>
      <c r="AW492" s="126" t="s">
        <v>98</v>
      </c>
      <c r="AX492" s="126" t="s">
        <v>84</v>
      </c>
      <c r="AY492" s="128" t="s">
        <v>85</v>
      </c>
    </row>
    <row r="493" spans="1:65" s="126" customFormat="1" x14ac:dyDescent="0.2">
      <c r="B493" s="127"/>
      <c r="D493" s="121" t="s">
        <v>96</v>
      </c>
      <c r="E493" s="128" t="s">
        <v>10</v>
      </c>
      <c r="F493" s="129" t="s">
        <v>365</v>
      </c>
      <c r="H493" s="128" t="s">
        <v>10</v>
      </c>
      <c r="I493" s="130"/>
      <c r="L493" s="127"/>
      <c r="M493" s="131"/>
      <c r="N493" s="132"/>
      <c r="O493" s="132"/>
      <c r="P493" s="132"/>
      <c r="Q493" s="132"/>
      <c r="R493" s="132"/>
      <c r="S493" s="132"/>
      <c r="T493" s="133"/>
      <c r="AT493" s="128" t="s">
        <v>96</v>
      </c>
      <c r="AU493" s="128" t="s">
        <v>2</v>
      </c>
      <c r="AV493" s="126" t="s">
        <v>83</v>
      </c>
      <c r="AW493" s="126" t="s">
        <v>98</v>
      </c>
      <c r="AX493" s="126" t="s">
        <v>84</v>
      </c>
      <c r="AY493" s="128" t="s">
        <v>85</v>
      </c>
    </row>
    <row r="494" spans="1:65" s="126" customFormat="1" x14ac:dyDescent="0.2">
      <c r="B494" s="127"/>
      <c r="D494" s="121" t="s">
        <v>96</v>
      </c>
      <c r="E494" s="128" t="s">
        <v>10</v>
      </c>
      <c r="F494" s="129" t="s">
        <v>504</v>
      </c>
      <c r="H494" s="128" t="s">
        <v>10</v>
      </c>
      <c r="I494" s="130"/>
      <c r="L494" s="127"/>
      <c r="M494" s="131"/>
      <c r="N494" s="132"/>
      <c r="O494" s="132"/>
      <c r="P494" s="132"/>
      <c r="Q494" s="132"/>
      <c r="R494" s="132"/>
      <c r="S494" s="132"/>
      <c r="T494" s="133"/>
      <c r="AT494" s="128" t="s">
        <v>96</v>
      </c>
      <c r="AU494" s="128" t="s">
        <v>2</v>
      </c>
      <c r="AV494" s="126" t="s">
        <v>83</v>
      </c>
      <c r="AW494" s="126" t="s">
        <v>98</v>
      </c>
      <c r="AX494" s="126" t="s">
        <v>84</v>
      </c>
      <c r="AY494" s="128" t="s">
        <v>85</v>
      </c>
    </row>
    <row r="495" spans="1:65" s="134" customFormat="1" x14ac:dyDescent="0.2">
      <c r="B495" s="135"/>
      <c r="D495" s="121" t="s">
        <v>96</v>
      </c>
      <c r="E495" s="136" t="s">
        <v>10</v>
      </c>
      <c r="F495" s="137" t="s">
        <v>505</v>
      </c>
      <c r="H495" s="138">
        <v>2.395</v>
      </c>
      <c r="I495" s="139"/>
      <c r="L495" s="135"/>
      <c r="M495" s="140"/>
      <c r="N495" s="141"/>
      <c r="O495" s="141"/>
      <c r="P495" s="141"/>
      <c r="Q495" s="141"/>
      <c r="R495" s="141"/>
      <c r="S495" s="141"/>
      <c r="T495" s="142"/>
      <c r="AT495" s="136" t="s">
        <v>96</v>
      </c>
      <c r="AU495" s="136" t="s">
        <v>2</v>
      </c>
      <c r="AV495" s="134" t="s">
        <v>2</v>
      </c>
      <c r="AW495" s="134" t="s">
        <v>98</v>
      </c>
      <c r="AX495" s="134" t="s">
        <v>84</v>
      </c>
      <c r="AY495" s="136" t="s">
        <v>85</v>
      </c>
    </row>
    <row r="496" spans="1:65" s="134" customFormat="1" x14ac:dyDescent="0.2">
      <c r="B496" s="135"/>
      <c r="D496" s="121" t="s">
        <v>96</v>
      </c>
      <c r="E496" s="136" t="s">
        <v>10</v>
      </c>
      <c r="F496" s="137" t="s">
        <v>506</v>
      </c>
      <c r="H496" s="138">
        <v>3.58</v>
      </c>
      <c r="I496" s="139"/>
      <c r="L496" s="135"/>
      <c r="M496" s="140"/>
      <c r="N496" s="141"/>
      <c r="O496" s="141"/>
      <c r="P496" s="141"/>
      <c r="Q496" s="141"/>
      <c r="R496" s="141"/>
      <c r="S496" s="141"/>
      <c r="T496" s="142"/>
      <c r="AT496" s="136" t="s">
        <v>96</v>
      </c>
      <c r="AU496" s="136" t="s">
        <v>2</v>
      </c>
      <c r="AV496" s="134" t="s">
        <v>2</v>
      </c>
      <c r="AW496" s="134" t="s">
        <v>98</v>
      </c>
      <c r="AX496" s="134" t="s">
        <v>84</v>
      </c>
      <c r="AY496" s="136" t="s">
        <v>85</v>
      </c>
    </row>
    <row r="497" spans="2:51" s="134" customFormat="1" x14ac:dyDescent="0.2">
      <c r="B497" s="135"/>
      <c r="D497" s="121" t="s">
        <v>96</v>
      </c>
      <c r="E497" s="136" t="s">
        <v>10</v>
      </c>
      <c r="F497" s="137" t="s">
        <v>507</v>
      </c>
      <c r="H497" s="138">
        <v>1.123</v>
      </c>
      <c r="I497" s="139"/>
      <c r="L497" s="135"/>
      <c r="M497" s="140"/>
      <c r="N497" s="141"/>
      <c r="O497" s="141"/>
      <c r="P497" s="141"/>
      <c r="Q497" s="141"/>
      <c r="R497" s="141"/>
      <c r="S497" s="141"/>
      <c r="T497" s="142"/>
      <c r="AT497" s="136" t="s">
        <v>96</v>
      </c>
      <c r="AU497" s="136" t="s">
        <v>2</v>
      </c>
      <c r="AV497" s="134" t="s">
        <v>2</v>
      </c>
      <c r="AW497" s="134" t="s">
        <v>98</v>
      </c>
      <c r="AX497" s="134" t="s">
        <v>84</v>
      </c>
      <c r="AY497" s="136" t="s">
        <v>85</v>
      </c>
    </row>
    <row r="498" spans="2:51" s="134" customFormat="1" x14ac:dyDescent="0.2">
      <c r="B498" s="135"/>
      <c r="D498" s="121" t="s">
        <v>96</v>
      </c>
      <c r="E498" s="136" t="s">
        <v>10</v>
      </c>
      <c r="F498" s="137" t="s">
        <v>508</v>
      </c>
      <c r="H498" s="138">
        <v>1.085</v>
      </c>
      <c r="I498" s="139"/>
      <c r="L498" s="135"/>
      <c r="M498" s="140"/>
      <c r="N498" s="141"/>
      <c r="O498" s="141"/>
      <c r="P498" s="141"/>
      <c r="Q498" s="141"/>
      <c r="R498" s="141"/>
      <c r="S498" s="141"/>
      <c r="T498" s="142"/>
      <c r="AT498" s="136" t="s">
        <v>96</v>
      </c>
      <c r="AU498" s="136" t="s">
        <v>2</v>
      </c>
      <c r="AV498" s="134" t="s">
        <v>2</v>
      </c>
      <c r="AW498" s="134" t="s">
        <v>98</v>
      </c>
      <c r="AX498" s="134" t="s">
        <v>84</v>
      </c>
      <c r="AY498" s="136" t="s">
        <v>85</v>
      </c>
    </row>
    <row r="499" spans="2:51" s="126" customFormat="1" x14ac:dyDescent="0.2">
      <c r="B499" s="127"/>
      <c r="D499" s="121" t="s">
        <v>96</v>
      </c>
      <c r="E499" s="128" t="s">
        <v>10</v>
      </c>
      <c r="F499" s="129" t="s">
        <v>509</v>
      </c>
      <c r="H499" s="128" t="s">
        <v>10</v>
      </c>
      <c r="I499" s="130"/>
      <c r="L499" s="127"/>
      <c r="M499" s="131"/>
      <c r="N499" s="132"/>
      <c r="O499" s="132"/>
      <c r="P499" s="132"/>
      <c r="Q499" s="132"/>
      <c r="R499" s="132"/>
      <c r="S499" s="132"/>
      <c r="T499" s="133"/>
      <c r="AT499" s="128" t="s">
        <v>96</v>
      </c>
      <c r="AU499" s="128" t="s">
        <v>2</v>
      </c>
      <c r="AV499" s="126" t="s">
        <v>83</v>
      </c>
      <c r="AW499" s="126" t="s">
        <v>98</v>
      </c>
      <c r="AX499" s="126" t="s">
        <v>84</v>
      </c>
      <c r="AY499" s="128" t="s">
        <v>85</v>
      </c>
    </row>
    <row r="500" spans="2:51" s="134" customFormat="1" x14ac:dyDescent="0.2">
      <c r="B500" s="135"/>
      <c r="D500" s="121" t="s">
        <v>96</v>
      </c>
      <c r="E500" s="136" t="s">
        <v>10</v>
      </c>
      <c r="F500" s="137" t="s">
        <v>510</v>
      </c>
      <c r="H500" s="138">
        <v>7.9859999999999998</v>
      </c>
      <c r="I500" s="139"/>
      <c r="L500" s="135"/>
      <c r="M500" s="140"/>
      <c r="N500" s="141"/>
      <c r="O500" s="141"/>
      <c r="P500" s="141"/>
      <c r="Q500" s="141"/>
      <c r="R500" s="141"/>
      <c r="S500" s="141"/>
      <c r="T500" s="142"/>
      <c r="AT500" s="136" t="s">
        <v>96</v>
      </c>
      <c r="AU500" s="136" t="s">
        <v>2</v>
      </c>
      <c r="AV500" s="134" t="s">
        <v>2</v>
      </c>
      <c r="AW500" s="134" t="s">
        <v>98</v>
      </c>
      <c r="AX500" s="134" t="s">
        <v>84</v>
      </c>
      <c r="AY500" s="136" t="s">
        <v>85</v>
      </c>
    </row>
    <row r="501" spans="2:51" s="134" customFormat="1" x14ac:dyDescent="0.2">
      <c r="B501" s="135"/>
      <c r="D501" s="121" t="s">
        <v>96</v>
      </c>
      <c r="E501" s="136" t="s">
        <v>10</v>
      </c>
      <c r="F501" s="137" t="s">
        <v>511</v>
      </c>
      <c r="H501" s="138">
        <v>0.70199999999999996</v>
      </c>
      <c r="I501" s="139"/>
      <c r="L501" s="135"/>
      <c r="M501" s="140"/>
      <c r="N501" s="141"/>
      <c r="O501" s="141"/>
      <c r="P501" s="141"/>
      <c r="Q501" s="141"/>
      <c r="R501" s="141"/>
      <c r="S501" s="141"/>
      <c r="T501" s="142"/>
      <c r="AT501" s="136" t="s">
        <v>96</v>
      </c>
      <c r="AU501" s="136" t="s">
        <v>2</v>
      </c>
      <c r="AV501" s="134" t="s">
        <v>2</v>
      </c>
      <c r="AW501" s="134" t="s">
        <v>98</v>
      </c>
      <c r="AX501" s="134" t="s">
        <v>84</v>
      </c>
      <c r="AY501" s="136" t="s">
        <v>85</v>
      </c>
    </row>
    <row r="502" spans="2:51" s="134" customFormat="1" x14ac:dyDescent="0.2">
      <c r="B502" s="135"/>
      <c r="D502" s="121" t="s">
        <v>96</v>
      </c>
      <c r="E502" s="136" t="s">
        <v>10</v>
      </c>
      <c r="F502" s="137" t="s">
        <v>512</v>
      </c>
      <c r="H502" s="138">
        <v>7.4960000000000004</v>
      </c>
      <c r="I502" s="139"/>
      <c r="L502" s="135"/>
      <c r="M502" s="140"/>
      <c r="N502" s="141"/>
      <c r="O502" s="141"/>
      <c r="P502" s="141"/>
      <c r="Q502" s="141"/>
      <c r="R502" s="141"/>
      <c r="S502" s="141"/>
      <c r="T502" s="142"/>
      <c r="AT502" s="136" t="s">
        <v>96</v>
      </c>
      <c r="AU502" s="136" t="s">
        <v>2</v>
      </c>
      <c r="AV502" s="134" t="s">
        <v>2</v>
      </c>
      <c r="AW502" s="134" t="s">
        <v>98</v>
      </c>
      <c r="AX502" s="134" t="s">
        <v>84</v>
      </c>
      <c r="AY502" s="136" t="s">
        <v>85</v>
      </c>
    </row>
    <row r="503" spans="2:51" s="162" customFormat="1" x14ac:dyDescent="0.2">
      <c r="B503" s="163"/>
      <c r="D503" s="121" t="s">
        <v>96</v>
      </c>
      <c r="E503" s="164" t="s">
        <v>10</v>
      </c>
      <c r="F503" s="165" t="s">
        <v>395</v>
      </c>
      <c r="H503" s="166">
        <v>24.367000000000001</v>
      </c>
      <c r="I503" s="167"/>
      <c r="L503" s="163"/>
      <c r="M503" s="168"/>
      <c r="N503" s="169"/>
      <c r="O503" s="169"/>
      <c r="P503" s="169"/>
      <c r="Q503" s="169"/>
      <c r="R503" s="169"/>
      <c r="S503" s="169"/>
      <c r="T503" s="170"/>
      <c r="AT503" s="164" t="s">
        <v>96</v>
      </c>
      <c r="AU503" s="164" t="s">
        <v>2</v>
      </c>
      <c r="AV503" s="162" t="s">
        <v>108</v>
      </c>
      <c r="AW503" s="162" t="s">
        <v>98</v>
      </c>
      <c r="AX503" s="162" t="s">
        <v>84</v>
      </c>
      <c r="AY503" s="164" t="s">
        <v>85</v>
      </c>
    </row>
    <row r="504" spans="2:51" s="126" customFormat="1" x14ac:dyDescent="0.2">
      <c r="B504" s="127"/>
      <c r="D504" s="121" t="s">
        <v>96</v>
      </c>
      <c r="E504" s="128" t="s">
        <v>10</v>
      </c>
      <c r="F504" s="129" t="s">
        <v>396</v>
      </c>
      <c r="H504" s="128" t="s">
        <v>10</v>
      </c>
      <c r="I504" s="130"/>
      <c r="L504" s="127"/>
      <c r="M504" s="131"/>
      <c r="N504" s="132"/>
      <c r="O504" s="132"/>
      <c r="P504" s="132"/>
      <c r="Q504" s="132"/>
      <c r="R504" s="132"/>
      <c r="S504" s="132"/>
      <c r="T504" s="133"/>
      <c r="AT504" s="128" t="s">
        <v>96</v>
      </c>
      <c r="AU504" s="128" t="s">
        <v>2</v>
      </c>
      <c r="AV504" s="126" t="s">
        <v>83</v>
      </c>
      <c r="AW504" s="126" t="s">
        <v>98</v>
      </c>
      <c r="AX504" s="126" t="s">
        <v>84</v>
      </c>
      <c r="AY504" s="128" t="s">
        <v>85</v>
      </c>
    </row>
    <row r="505" spans="2:51" s="126" customFormat="1" x14ac:dyDescent="0.2">
      <c r="B505" s="127"/>
      <c r="D505" s="121" t="s">
        <v>96</v>
      </c>
      <c r="E505" s="128" t="s">
        <v>10</v>
      </c>
      <c r="F505" s="129" t="s">
        <v>504</v>
      </c>
      <c r="H505" s="128" t="s">
        <v>10</v>
      </c>
      <c r="I505" s="130"/>
      <c r="L505" s="127"/>
      <c r="M505" s="131"/>
      <c r="N505" s="132"/>
      <c r="O505" s="132"/>
      <c r="P505" s="132"/>
      <c r="Q505" s="132"/>
      <c r="R505" s="132"/>
      <c r="S505" s="132"/>
      <c r="T505" s="133"/>
      <c r="AT505" s="128" t="s">
        <v>96</v>
      </c>
      <c r="AU505" s="128" t="s">
        <v>2</v>
      </c>
      <c r="AV505" s="126" t="s">
        <v>83</v>
      </c>
      <c r="AW505" s="126" t="s">
        <v>98</v>
      </c>
      <c r="AX505" s="126" t="s">
        <v>84</v>
      </c>
      <c r="AY505" s="128" t="s">
        <v>85</v>
      </c>
    </row>
    <row r="506" spans="2:51" s="134" customFormat="1" x14ac:dyDescent="0.2">
      <c r="B506" s="135"/>
      <c r="D506" s="121" t="s">
        <v>96</v>
      </c>
      <c r="E506" s="136" t="s">
        <v>10</v>
      </c>
      <c r="F506" s="137" t="s">
        <v>513</v>
      </c>
      <c r="H506" s="138">
        <v>2.5059999999999998</v>
      </c>
      <c r="I506" s="139"/>
      <c r="L506" s="135"/>
      <c r="M506" s="140"/>
      <c r="N506" s="141"/>
      <c r="O506" s="141"/>
      <c r="P506" s="141"/>
      <c r="Q506" s="141"/>
      <c r="R506" s="141"/>
      <c r="S506" s="141"/>
      <c r="T506" s="142"/>
      <c r="AT506" s="136" t="s">
        <v>96</v>
      </c>
      <c r="AU506" s="136" t="s">
        <v>2</v>
      </c>
      <c r="AV506" s="134" t="s">
        <v>2</v>
      </c>
      <c r="AW506" s="134" t="s">
        <v>98</v>
      </c>
      <c r="AX506" s="134" t="s">
        <v>84</v>
      </c>
      <c r="AY506" s="136" t="s">
        <v>85</v>
      </c>
    </row>
    <row r="507" spans="2:51" s="134" customFormat="1" x14ac:dyDescent="0.2">
      <c r="B507" s="135"/>
      <c r="D507" s="121" t="s">
        <v>96</v>
      </c>
      <c r="E507" s="136" t="s">
        <v>10</v>
      </c>
      <c r="F507" s="137" t="s">
        <v>514</v>
      </c>
      <c r="H507" s="138">
        <v>2.5059999999999998</v>
      </c>
      <c r="I507" s="139"/>
      <c r="L507" s="135"/>
      <c r="M507" s="140"/>
      <c r="N507" s="141"/>
      <c r="O507" s="141"/>
      <c r="P507" s="141"/>
      <c r="Q507" s="141"/>
      <c r="R507" s="141"/>
      <c r="S507" s="141"/>
      <c r="T507" s="142"/>
      <c r="AT507" s="136" t="s">
        <v>96</v>
      </c>
      <c r="AU507" s="136" t="s">
        <v>2</v>
      </c>
      <c r="AV507" s="134" t="s">
        <v>2</v>
      </c>
      <c r="AW507" s="134" t="s">
        <v>98</v>
      </c>
      <c r="AX507" s="134" t="s">
        <v>84</v>
      </c>
      <c r="AY507" s="136" t="s">
        <v>85</v>
      </c>
    </row>
    <row r="508" spans="2:51" s="134" customFormat="1" x14ac:dyDescent="0.2">
      <c r="B508" s="135"/>
      <c r="D508" s="121" t="s">
        <v>96</v>
      </c>
      <c r="E508" s="136" t="s">
        <v>10</v>
      </c>
      <c r="F508" s="137" t="s">
        <v>515</v>
      </c>
      <c r="H508" s="138">
        <v>1.0269999999999999</v>
      </c>
      <c r="I508" s="139"/>
      <c r="L508" s="135"/>
      <c r="M508" s="140"/>
      <c r="N508" s="141"/>
      <c r="O508" s="141"/>
      <c r="P508" s="141"/>
      <c r="Q508" s="141"/>
      <c r="R508" s="141"/>
      <c r="S508" s="141"/>
      <c r="T508" s="142"/>
      <c r="AT508" s="136" t="s">
        <v>96</v>
      </c>
      <c r="AU508" s="136" t="s">
        <v>2</v>
      </c>
      <c r="AV508" s="134" t="s">
        <v>2</v>
      </c>
      <c r="AW508" s="134" t="s">
        <v>98</v>
      </c>
      <c r="AX508" s="134" t="s">
        <v>84</v>
      </c>
      <c r="AY508" s="136" t="s">
        <v>85</v>
      </c>
    </row>
    <row r="509" spans="2:51" s="134" customFormat="1" x14ac:dyDescent="0.2">
      <c r="B509" s="135"/>
      <c r="D509" s="121" t="s">
        <v>96</v>
      </c>
      <c r="E509" s="136" t="s">
        <v>10</v>
      </c>
      <c r="F509" s="137" t="s">
        <v>516</v>
      </c>
      <c r="H509" s="138">
        <v>1.603</v>
      </c>
      <c r="I509" s="139"/>
      <c r="L509" s="135"/>
      <c r="M509" s="140"/>
      <c r="N509" s="141"/>
      <c r="O509" s="141"/>
      <c r="P509" s="141"/>
      <c r="Q509" s="141"/>
      <c r="R509" s="141"/>
      <c r="S509" s="141"/>
      <c r="T509" s="142"/>
      <c r="AT509" s="136" t="s">
        <v>96</v>
      </c>
      <c r="AU509" s="136" t="s">
        <v>2</v>
      </c>
      <c r="AV509" s="134" t="s">
        <v>2</v>
      </c>
      <c r="AW509" s="134" t="s">
        <v>98</v>
      </c>
      <c r="AX509" s="134" t="s">
        <v>84</v>
      </c>
      <c r="AY509" s="136" t="s">
        <v>85</v>
      </c>
    </row>
    <row r="510" spans="2:51" s="134" customFormat="1" ht="22.5" x14ac:dyDescent="0.2">
      <c r="B510" s="135"/>
      <c r="D510" s="121" t="s">
        <v>96</v>
      </c>
      <c r="E510" s="136" t="s">
        <v>10</v>
      </c>
      <c r="F510" s="137" t="s">
        <v>517</v>
      </c>
      <c r="H510" s="138">
        <v>1.216</v>
      </c>
      <c r="I510" s="139"/>
      <c r="L510" s="135"/>
      <c r="M510" s="140"/>
      <c r="N510" s="141"/>
      <c r="O510" s="141"/>
      <c r="P510" s="141"/>
      <c r="Q510" s="141"/>
      <c r="R510" s="141"/>
      <c r="S510" s="141"/>
      <c r="T510" s="142"/>
      <c r="AT510" s="136" t="s">
        <v>96</v>
      </c>
      <c r="AU510" s="136" t="s">
        <v>2</v>
      </c>
      <c r="AV510" s="134" t="s">
        <v>2</v>
      </c>
      <c r="AW510" s="134" t="s">
        <v>98</v>
      </c>
      <c r="AX510" s="134" t="s">
        <v>84</v>
      </c>
      <c r="AY510" s="136" t="s">
        <v>85</v>
      </c>
    </row>
    <row r="511" spans="2:51" s="126" customFormat="1" x14ac:dyDescent="0.2">
      <c r="B511" s="127"/>
      <c r="D511" s="121" t="s">
        <v>96</v>
      </c>
      <c r="E511" s="128" t="s">
        <v>10</v>
      </c>
      <c r="F511" s="129" t="s">
        <v>509</v>
      </c>
      <c r="H511" s="128" t="s">
        <v>10</v>
      </c>
      <c r="I511" s="130"/>
      <c r="L511" s="127"/>
      <c r="M511" s="131"/>
      <c r="N511" s="132"/>
      <c r="O511" s="132"/>
      <c r="P511" s="132"/>
      <c r="Q511" s="132"/>
      <c r="R511" s="132"/>
      <c r="S511" s="132"/>
      <c r="T511" s="133"/>
      <c r="AT511" s="128" t="s">
        <v>96</v>
      </c>
      <c r="AU511" s="128" t="s">
        <v>2</v>
      </c>
      <c r="AV511" s="126" t="s">
        <v>83</v>
      </c>
      <c r="AW511" s="126" t="s">
        <v>98</v>
      </c>
      <c r="AX511" s="126" t="s">
        <v>84</v>
      </c>
      <c r="AY511" s="128" t="s">
        <v>85</v>
      </c>
    </row>
    <row r="512" spans="2:51" s="134" customFormat="1" x14ac:dyDescent="0.2">
      <c r="B512" s="135"/>
      <c r="D512" s="121" t="s">
        <v>96</v>
      </c>
      <c r="E512" s="136" t="s">
        <v>10</v>
      </c>
      <c r="F512" s="137" t="s">
        <v>518</v>
      </c>
      <c r="H512" s="138">
        <v>8.9429999999999996</v>
      </c>
      <c r="I512" s="139"/>
      <c r="L512" s="135"/>
      <c r="M512" s="140"/>
      <c r="N512" s="141"/>
      <c r="O512" s="141"/>
      <c r="P512" s="141"/>
      <c r="Q512" s="141"/>
      <c r="R512" s="141"/>
      <c r="S512" s="141"/>
      <c r="T512" s="142"/>
      <c r="AT512" s="136" t="s">
        <v>96</v>
      </c>
      <c r="AU512" s="136" t="s">
        <v>2</v>
      </c>
      <c r="AV512" s="134" t="s">
        <v>2</v>
      </c>
      <c r="AW512" s="134" t="s">
        <v>98</v>
      </c>
      <c r="AX512" s="134" t="s">
        <v>84</v>
      </c>
      <c r="AY512" s="136" t="s">
        <v>85</v>
      </c>
    </row>
    <row r="513" spans="1:65" s="134" customFormat="1" x14ac:dyDescent="0.2">
      <c r="B513" s="135"/>
      <c r="D513" s="121" t="s">
        <v>96</v>
      </c>
      <c r="E513" s="136" t="s">
        <v>10</v>
      </c>
      <c r="F513" s="137" t="s">
        <v>519</v>
      </c>
      <c r="H513" s="138">
        <v>0.73399999999999999</v>
      </c>
      <c r="I513" s="139"/>
      <c r="L513" s="135"/>
      <c r="M513" s="140"/>
      <c r="N513" s="141"/>
      <c r="O513" s="141"/>
      <c r="P513" s="141"/>
      <c r="Q513" s="141"/>
      <c r="R513" s="141"/>
      <c r="S513" s="141"/>
      <c r="T513" s="142"/>
      <c r="AT513" s="136" t="s">
        <v>96</v>
      </c>
      <c r="AU513" s="136" t="s">
        <v>2</v>
      </c>
      <c r="AV513" s="134" t="s">
        <v>2</v>
      </c>
      <c r="AW513" s="134" t="s">
        <v>98</v>
      </c>
      <c r="AX513" s="134" t="s">
        <v>84</v>
      </c>
      <c r="AY513" s="136" t="s">
        <v>85</v>
      </c>
    </row>
    <row r="514" spans="1:65" s="134" customFormat="1" x14ac:dyDescent="0.2">
      <c r="B514" s="135"/>
      <c r="D514" s="121" t="s">
        <v>96</v>
      </c>
      <c r="E514" s="136" t="s">
        <v>10</v>
      </c>
      <c r="F514" s="137" t="s">
        <v>520</v>
      </c>
      <c r="H514" s="138">
        <v>7.7519999999999998</v>
      </c>
      <c r="I514" s="139"/>
      <c r="L514" s="135"/>
      <c r="M514" s="140"/>
      <c r="N514" s="141"/>
      <c r="O514" s="141"/>
      <c r="P514" s="141"/>
      <c r="Q514" s="141"/>
      <c r="R514" s="141"/>
      <c r="S514" s="141"/>
      <c r="T514" s="142"/>
      <c r="AT514" s="136" t="s">
        <v>96</v>
      </c>
      <c r="AU514" s="136" t="s">
        <v>2</v>
      </c>
      <c r="AV514" s="134" t="s">
        <v>2</v>
      </c>
      <c r="AW514" s="134" t="s">
        <v>98</v>
      </c>
      <c r="AX514" s="134" t="s">
        <v>84</v>
      </c>
      <c r="AY514" s="136" t="s">
        <v>85</v>
      </c>
    </row>
    <row r="515" spans="1:65" s="134" customFormat="1" x14ac:dyDescent="0.2">
      <c r="B515" s="135"/>
      <c r="D515" s="121" t="s">
        <v>96</v>
      </c>
      <c r="E515" s="136" t="s">
        <v>10</v>
      </c>
      <c r="F515" s="137" t="s">
        <v>521</v>
      </c>
      <c r="H515" s="138">
        <v>4.4930000000000003</v>
      </c>
      <c r="I515" s="139"/>
      <c r="L515" s="135"/>
      <c r="M515" s="140"/>
      <c r="N515" s="141"/>
      <c r="O515" s="141"/>
      <c r="P515" s="141"/>
      <c r="Q515" s="141"/>
      <c r="R515" s="141"/>
      <c r="S515" s="141"/>
      <c r="T515" s="142"/>
      <c r="AT515" s="136" t="s">
        <v>96</v>
      </c>
      <c r="AU515" s="136" t="s">
        <v>2</v>
      </c>
      <c r="AV515" s="134" t="s">
        <v>2</v>
      </c>
      <c r="AW515" s="134" t="s">
        <v>98</v>
      </c>
      <c r="AX515" s="134" t="s">
        <v>84</v>
      </c>
      <c r="AY515" s="136" t="s">
        <v>85</v>
      </c>
    </row>
    <row r="516" spans="1:65" s="162" customFormat="1" x14ac:dyDescent="0.2">
      <c r="B516" s="163"/>
      <c r="D516" s="121" t="s">
        <v>96</v>
      </c>
      <c r="E516" s="164" t="s">
        <v>10</v>
      </c>
      <c r="F516" s="165" t="s">
        <v>395</v>
      </c>
      <c r="H516" s="166">
        <v>30.78</v>
      </c>
      <c r="I516" s="167"/>
      <c r="L516" s="163"/>
      <c r="M516" s="168"/>
      <c r="N516" s="169"/>
      <c r="O516" s="169"/>
      <c r="P516" s="169"/>
      <c r="Q516" s="169"/>
      <c r="R516" s="169"/>
      <c r="S516" s="169"/>
      <c r="T516" s="170"/>
      <c r="AT516" s="164" t="s">
        <v>96</v>
      </c>
      <c r="AU516" s="164" t="s">
        <v>2</v>
      </c>
      <c r="AV516" s="162" t="s">
        <v>108</v>
      </c>
      <c r="AW516" s="162" t="s">
        <v>98</v>
      </c>
      <c r="AX516" s="162" t="s">
        <v>84</v>
      </c>
      <c r="AY516" s="164" t="s">
        <v>85</v>
      </c>
    </row>
    <row r="517" spans="1:65" s="143" customFormat="1" x14ac:dyDescent="0.2">
      <c r="B517" s="144"/>
      <c r="D517" s="121" t="s">
        <v>96</v>
      </c>
      <c r="E517" s="145" t="s">
        <v>10</v>
      </c>
      <c r="F517" s="146" t="s">
        <v>102</v>
      </c>
      <c r="H517" s="147">
        <v>55.146999999999998</v>
      </c>
      <c r="I517" s="148"/>
      <c r="L517" s="144"/>
      <c r="M517" s="149"/>
      <c r="N517" s="150"/>
      <c r="O517" s="150"/>
      <c r="P517" s="150"/>
      <c r="Q517" s="150"/>
      <c r="R517" s="150"/>
      <c r="S517" s="150"/>
      <c r="T517" s="151"/>
      <c r="AT517" s="145" t="s">
        <v>96</v>
      </c>
      <c r="AU517" s="145" t="s">
        <v>2</v>
      </c>
      <c r="AV517" s="143" t="s">
        <v>92</v>
      </c>
      <c r="AW517" s="143" t="s">
        <v>98</v>
      </c>
      <c r="AX517" s="143" t="s">
        <v>83</v>
      </c>
      <c r="AY517" s="145" t="s">
        <v>85</v>
      </c>
    </row>
    <row r="518" spans="1:65" s="14" customFormat="1" ht="21.6" customHeight="1" x14ac:dyDescent="0.2">
      <c r="A518" s="10"/>
      <c r="B518" s="106"/>
      <c r="C518" s="107" t="s">
        <v>522</v>
      </c>
      <c r="D518" s="107" t="s">
        <v>87</v>
      </c>
      <c r="E518" s="108" t="s">
        <v>523</v>
      </c>
      <c r="F518" s="109" t="s">
        <v>524</v>
      </c>
      <c r="G518" s="110" t="s">
        <v>144</v>
      </c>
      <c r="H518" s="111">
        <v>357.14299999999997</v>
      </c>
      <c r="I518" s="112"/>
      <c r="J518" s="113">
        <f>ROUND(I518*H518,2)</f>
        <v>0</v>
      </c>
      <c r="K518" s="109" t="s">
        <v>91</v>
      </c>
      <c r="L518" s="11"/>
      <c r="M518" s="114" t="s">
        <v>10</v>
      </c>
      <c r="N518" s="115" t="s">
        <v>27</v>
      </c>
      <c r="O518" s="116"/>
      <c r="P518" s="117">
        <f>O518*H518</f>
        <v>0</v>
      </c>
      <c r="Q518" s="117">
        <v>2.4399999999999999E-3</v>
      </c>
      <c r="R518" s="117">
        <f>Q518*H518</f>
        <v>0.87142891999999994</v>
      </c>
      <c r="S518" s="117">
        <v>0</v>
      </c>
      <c r="T518" s="118">
        <f>S518*H518</f>
        <v>0</v>
      </c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R518" s="119" t="s">
        <v>92</v>
      </c>
      <c r="AT518" s="119" t="s">
        <v>87</v>
      </c>
      <c r="AU518" s="119" t="s">
        <v>2</v>
      </c>
      <c r="AY518" s="2" t="s">
        <v>85</v>
      </c>
      <c r="BE518" s="120">
        <f>IF(N518="základní",J518,0)</f>
        <v>0</v>
      </c>
      <c r="BF518" s="120">
        <f>IF(N518="snížená",J518,0)</f>
        <v>0</v>
      </c>
      <c r="BG518" s="120">
        <f>IF(N518="zákl. přenesená",J518,0)</f>
        <v>0</v>
      </c>
      <c r="BH518" s="120">
        <f>IF(N518="sníž. přenesená",J518,0)</f>
        <v>0</v>
      </c>
      <c r="BI518" s="120">
        <f>IF(N518="nulová",J518,0)</f>
        <v>0</v>
      </c>
      <c r="BJ518" s="2" t="s">
        <v>83</v>
      </c>
      <c r="BK518" s="120">
        <f>ROUND(I518*H518,2)</f>
        <v>0</v>
      </c>
      <c r="BL518" s="2" t="s">
        <v>92</v>
      </c>
      <c r="BM518" s="119" t="s">
        <v>525</v>
      </c>
    </row>
    <row r="519" spans="1:65" s="14" customFormat="1" ht="29.25" x14ac:dyDescent="0.2">
      <c r="A519" s="10"/>
      <c r="B519" s="11"/>
      <c r="C519" s="10"/>
      <c r="D519" s="121" t="s">
        <v>94</v>
      </c>
      <c r="E519" s="10"/>
      <c r="F519" s="122" t="s">
        <v>526</v>
      </c>
      <c r="G519" s="10"/>
      <c r="H519" s="10"/>
      <c r="I519" s="12"/>
      <c r="J519" s="10"/>
      <c r="K519" s="10"/>
      <c r="L519" s="11"/>
      <c r="M519" s="123"/>
      <c r="N519" s="124"/>
      <c r="O519" s="116"/>
      <c r="P519" s="116"/>
      <c r="Q519" s="116"/>
      <c r="R519" s="116"/>
      <c r="S519" s="116"/>
      <c r="T519" s="125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T519" s="2" t="s">
        <v>94</v>
      </c>
      <c r="AU519" s="2" t="s">
        <v>2</v>
      </c>
    </row>
    <row r="520" spans="1:65" s="126" customFormat="1" x14ac:dyDescent="0.2">
      <c r="B520" s="127"/>
      <c r="D520" s="121" t="s">
        <v>96</v>
      </c>
      <c r="E520" s="128" t="s">
        <v>10</v>
      </c>
      <c r="F520" s="129" t="s">
        <v>503</v>
      </c>
      <c r="H520" s="128" t="s">
        <v>10</v>
      </c>
      <c r="I520" s="130"/>
      <c r="L520" s="127"/>
      <c r="M520" s="131"/>
      <c r="N520" s="132"/>
      <c r="O520" s="132"/>
      <c r="P520" s="132"/>
      <c r="Q520" s="132"/>
      <c r="R520" s="132"/>
      <c r="S520" s="132"/>
      <c r="T520" s="133"/>
      <c r="AT520" s="128" t="s">
        <v>96</v>
      </c>
      <c r="AU520" s="128" t="s">
        <v>2</v>
      </c>
      <c r="AV520" s="126" t="s">
        <v>83</v>
      </c>
      <c r="AW520" s="126" t="s">
        <v>98</v>
      </c>
      <c r="AX520" s="126" t="s">
        <v>84</v>
      </c>
      <c r="AY520" s="128" t="s">
        <v>85</v>
      </c>
    </row>
    <row r="521" spans="1:65" s="126" customFormat="1" x14ac:dyDescent="0.2">
      <c r="B521" s="127"/>
      <c r="D521" s="121" t="s">
        <v>96</v>
      </c>
      <c r="E521" s="128" t="s">
        <v>10</v>
      </c>
      <c r="F521" s="129" t="s">
        <v>365</v>
      </c>
      <c r="H521" s="128" t="s">
        <v>10</v>
      </c>
      <c r="I521" s="130"/>
      <c r="L521" s="127"/>
      <c r="M521" s="131"/>
      <c r="N521" s="132"/>
      <c r="O521" s="132"/>
      <c r="P521" s="132"/>
      <c r="Q521" s="132"/>
      <c r="R521" s="132"/>
      <c r="S521" s="132"/>
      <c r="T521" s="133"/>
      <c r="AT521" s="128" t="s">
        <v>96</v>
      </c>
      <c r="AU521" s="128" t="s">
        <v>2</v>
      </c>
      <c r="AV521" s="126" t="s">
        <v>83</v>
      </c>
      <c r="AW521" s="126" t="s">
        <v>98</v>
      </c>
      <c r="AX521" s="126" t="s">
        <v>84</v>
      </c>
      <c r="AY521" s="128" t="s">
        <v>85</v>
      </c>
    </row>
    <row r="522" spans="1:65" s="134" customFormat="1" x14ac:dyDescent="0.2">
      <c r="B522" s="135"/>
      <c r="D522" s="121" t="s">
        <v>96</v>
      </c>
      <c r="E522" s="136" t="s">
        <v>10</v>
      </c>
      <c r="F522" s="137" t="s">
        <v>527</v>
      </c>
      <c r="H522" s="138">
        <v>85.183999999999997</v>
      </c>
      <c r="I522" s="139"/>
      <c r="L522" s="135"/>
      <c r="M522" s="140"/>
      <c r="N522" s="141"/>
      <c r="O522" s="141"/>
      <c r="P522" s="141"/>
      <c r="Q522" s="141"/>
      <c r="R522" s="141"/>
      <c r="S522" s="141"/>
      <c r="T522" s="142"/>
      <c r="AT522" s="136" t="s">
        <v>96</v>
      </c>
      <c r="AU522" s="136" t="s">
        <v>2</v>
      </c>
      <c r="AV522" s="134" t="s">
        <v>2</v>
      </c>
      <c r="AW522" s="134" t="s">
        <v>98</v>
      </c>
      <c r="AX522" s="134" t="s">
        <v>84</v>
      </c>
      <c r="AY522" s="136" t="s">
        <v>85</v>
      </c>
    </row>
    <row r="523" spans="1:65" s="134" customFormat="1" x14ac:dyDescent="0.2">
      <c r="B523" s="135"/>
      <c r="D523" s="121" t="s">
        <v>96</v>
      </c>
      <c r="E523" s="136" t="s">
        <v>10</v>
      </c>
      <c r="F523" s="137" t="s">
        <v>528</v>
      </c>
      <c r="H523" s="138">
        <v>5.46</v>
      </c>
      <c r="I523" s="139"/>
      <c r="L523" s="135"/>
      <c r="M523" s="140"/>
      <c r="N523" s="141"/>
      <c r="O523" s="141"/>
      <c r="P523" s="141"/>
      <c r="Q523" s="141"/>
      <c r="R523" s="141"/>
      <c r="S523" s="141"/>
      <c r="T523" s="142"/>
      <c r="AT523" s="136" t="s">
        <v>96</v>
      </c>
      <c r="AU523" s="136" t="s">
        <v>2</v>
      </c>
      <c r="AV523" s="134" t="s">
        <v>2</v>
      </c>
      <c r="AW523" s="134" t="s">
        <v>98</v>
      </c>
      <c r="AX523" s="134" t="s">
        <v>84</v>
      </c>
      <c r="AY523" s="136" t="s">
        <v>85</v>
      </c>
    </row>
    <row r="524" spans="1:65" s="134" customFormat="1" x14ac:dyDescent="0.2">
      <c r="B524" s="135"/>
      <c r="D524" s="121" t="s">
        <v>96</v>
      </c>
      <c r="E524" s="136" t="s">
        <v>10</v>
      </c>
      <c r="F524" s="137" t="s">
        <v>529</v>
      </c>
      <c r="H524" s="138">
        <v>59.438000000000002</v>
      </c>
      <c r="I524" s="139"/>
      <c r="L524" s="135"/>
      <c r="M524" s="140"/>
      <c r="N524" s="141"/>
      <c r="O524" s="141"/>
      <c r="P524" s="141"/>
      <c r="Q524" s="141"/>
      <c r="R524" s="141"/>
      <c r="S524" s="141"/>
      <c r="T524" s="142"/>
      <c r="AT524" s="136" t="s">
        <v>96</v>
      </c>
      <c r="AU524" s="136" t="s">
        <v>2</v>
      </c>
      <c r="AV524" s="134" t="s">
        <v>2</v>
      </c>
      <c r="AW524" s="134" t="s">
        <v>98</v>
      </c>
      <c r="AX524" s="134" t="s">
        <v>84</v>
      </c>
      <c r="AY524" s="136" t="s">
        <v>85</v>
      </c>
    </row>
    <row r="525" spans="1:65" s="162" customFormat="1" x14ac:dyDescent="0.2">
      <c r="B525" s="163"/>
      <c r="D525" s="121" t="s">
        <v>96</v>
      </c>
      <c r="E525" s="164" t="s">
        <v>10</v>
      </c>
      <c r="F525" s="165" t="s">
        <v>395</v>
      </c>
      <c r="H525" s="166">
        <v>150.08199999999999</v>
      </c>
      <c r="I525" s="167"/>
      <c r="L525" s="163"/>
      <c r="M525" s="168"/>
      <c r="N525" s="169"/>
      <c r="O525" s="169"/>
      <c r="P525" s="169"/>
      <c r="Q525" s="169"/>
      <c r="R525" s="169"/>
      <c r="S525" s="169"/>
      <c r="T525" s="170"/>
      <c r="AT525" s="164" t="s">
        <v>96</v>
      </c>
      <c r="AU525" s="164" t="s">
        <v>2</v>
      </c>
      <c r="AV525" s="162" t="s">
        <v>108</v>
      </c>
      <c r="AW525" s="162" t="s">
        <v>98</v>
      </c>
      <c r="AX525" s="162" t="s">
        <v>84</v>
      </c>
      <c r="AY525" s="164" t="s">
        <v>85</v>
      </c>
    </row>
    <row r="526" spans="1:65" s="126" customFormat="1" x14ac:dyDescent="0.2">
      <c r="B526" s="127"/>
      <c r="D526" s="121" t="s">
        <v>96</v>
      </c>
      <c r="E526" s="128" t="s">
        <v>10</v>
      </c>
      <c r="F526" s="129" t="s">
        <v>396</v>
      </c>
      <c r="H526" s="128" t="s">
        <v>10</v>
      </c>
      <c r="I526" s="130"/>
      <c r="L526" s="127"/>
      <c r="M526" s="131"/>
      <c r="N526" s="132"/>
      <c r="O526" s="132"/>
      <c r="P526" s="132"/>
      <c r="Q526" s="132"/>
      <c r="R526" s="132"/>
      <c r="S526" s="132"/>
      <c r="T526" s="133"/>
      <c r="AT526" s="128" t="s">
        <v>96</v>
      </c>
      <c r="AU526" s="128" t="s">
        <v>2</v>
      </c>
      <c r="AV526" s="126" t="s">
        <v>83</v>
      </c>
      <c r="AW526" s="126" t="s">
        <v>98</v>
      </c>
      <c r="AX526" s="126" t="s">
        <v>84</v>
      </c>
      <c r="AY526" s="128" t="s">
        <v>85</v>
      </c>
    </row>
    <row r="527" spans="1:65" s="134" customFormat="1" x14ac:dyDescent="0.2">
      <c r="B527" s="135"/>
      <c r="D527" s="121" t="s">
        <v>96</v>
      </c>
      <c r="E527" s="136" t="s">
        <v>10</v>
      </c>
      <c r="F527" s="137" t="s">
        <v>530</v>
      </c>
      <c r="H527" s="138">
        <v>10.304</v>
      </c>
      <c r="I527" s="139"/>
      <c r="L527" s="135"/>
      <c r="M527" s="140"/>
      <c r="N527" s="141"/>
      <c r="O527" s="141"/>
      <c r="P527" s="141"/>
      <c r="Q527" s="141"/>
      <c r="R527" s="141"/>
      <c r="S527" s="141"/>
      <c r="T527" s="142"/>
      <c r="AT527" s="136" t="s">
        <v>96</v>
      </c>
      <c r="AU527" s="136" t="s">
        <v>2</v>
      </c>
      <c r="AV527" s="134" t="s">
        <v>2</v>
      </c>
      <c r="AW527" s="134" t="s">
        <v>98</v>
      </c>
      <c r="AX527" s="134" t="s">
        <v>84</v>
      </c>
      <c r="AY527" s="136" t="s">
        <v>85</v>
      </c>
    </row>
    <row r="528" spans="1:65" s="134" customFormat="1" x14ac:dyDescent="0.2">
      <c r="B528" s="135"/>
      <c r="D528" s="121" t="s">
        <v>96</v>
      </c>
      <c r="E528" s="136" t="s">
        <v>10</v>
      </c>
      <c r="F528" s="137" t="s">
        <v>531</v>
      </c>
      <c r="H528" s="138">
        <v>65.581999999999994</v>
      </c>
      <c r="I528" s="139"/>
      <c r="L528" s="135"/>
      <c r="M528" s="140"/>
      <c r="N528" s="141"/>
      <c r="O528" s="141"/>
      <c r="P528" s="141"/>
      <c r="Q528" s="141"/>
      <c r="R528" s="141"/>
      <c r="S528" s="141"/>
      <c r="T528" s="142"/>
      <c r="AT528" s="136" t="s">
        <v>96</v>
      </c>
      <c r="AU528" s="136" t="s">
        <v>2</v>
      </c>
      <c r="AV528" s="134" t="s">
        <v>2</v>
      </c>
      <c r="AW528" s="134" t="s">
        <v>98</v>
      </c>
      <c r="AX528" s="134" t="s">
        <v>84</v>
      </c>
      <c r="AY528" s="136" t="s">
        <v>85</v>
      </c>
    </row>
    <row r="529" spans="1:65" s="134" customFormat="1" x14ac:dyDescent="0.2">
      <c r="B529" s="135"/>
      <c r="D529" s="121" t="s">
        <v>96</v>
      </c>
      <c r="E529" s="136" t="s">
        <v>10</v>
      </c>
      <c r="F529" s="137" t="s">
        <v>532</v>
      </c>
      <c r="H529" s="138">
        <v>9.7919999999999998</v>
      </c>
      <c r="I529" s="139"/>
      <c r="L529" s="135"/>
      <c r="M529" s="140"/>
      <c r="N529" s="141"/>
      <c r="O529" s="141"/>
      <c r="P529" s="141"/>
      <c r="Q529" s="141"/>
      <c r="R529" s="141"/>
      <c r="S529" s="141"/>
      <c r="T529" s="142"/>
      <c r="AT529" s="136" t="s">
        <v>96</v>
      </c>
      <c r="AU529" s="136" t="s">
        <v>2</v>
      </c>
      <c r="AV529" s="134" t="s">
        <v>2</v>
      </c>
      <c r="AW529" s="134" t="s">
        <v>98</v>
      </c>
      <c r="AX529" s="134" t="s">
        <v>84</v>
      </c>
      <c r="AY529" s="136" t="s">
        <v>85</v>
      </c>
    </row>
    <row r="530" spans="1:65" s="134" customFormat="1" x14ac:dyDescent="0.2">
      <c r="B530" s="135"/>
      <c r="D530" s="121" t="s">
        <v>96</v>
      </c>
      <c r="E530" s="136" t="s">
        <v>10</v>
      </c>
      <c r="F530" s="137" t="s">
        <v>533</v>
      </c>
      <c r="H530" s="138">
        <v>61.472000000000001</v>
      </c>
      <c r="I530" s="139"/>
      <c r="L530" s="135"/>
      <c r="M530" s="140"/>
      <c r="N530" s="141"/>
      <c r="O530" s="141"/>
      <c r="P530" s="141"/>
      <c r="Q530" s="141"/>
      <c r="R530" s="141"/>
      <c r="S530" s="141"/>
      <c r="T530" s="142"/>
      <c r="AT530" s="136" t="s">
        <v>96</v>
      </c>
      <c r="AU530" s="136" t="s">
        <v>2</v>
      </c>
      <c r="AV530" s="134" t="s">
        <v>2</v>
      </c>
      <c r="AW530" s="134" t="s">
        <v>98</v>
      </c>
      <c r="AX530" s="134" t="s">
        <v>84</v>
      </c>
      <c r="AY530" s="136" t="s">
        <v>85</v>
      </c>
    </row>
    <row r="531" spans="1:65" s="134" customFormat="1" x14ac:dyDescent="0.2">
      <c r="B531" s="135"/>
      <c r="D531" s="121" t="s">
        <v>96</v>
      </c>
      <c r="E531" s="136" t="s">
        <v>10</v>
      </c>
      <c r="F531" s="137" t="s">
        <v>534</v>
      </c>
      <c r="H531" s="138">
        <v>59.911000000000001</v>
      </c>
      <c r="I531" s="139"/>
      <c r="L531" s="135"/>
      <c r="M531" s="140"/>
      <c r="N531" s="141"/>
      <c r="O531" s="141"/>
      <c r="P531" s="141"/>
      <c r="Q531" s="141"/>
      <c r="R531" s="141"/>
      <c r="S531" s="141"/>
      <c r="T531" s="142"/>
      <c r="AT531" s="136" t="s">
        <v>96</v>
      </c>
      <c r="AU531" s="136" t="s">
        <v>2</v>
      </c>
      <c r="AV531" s="134" t="s">
        <v>2</v>
      </c>
      <c r="AW531" s="134" t="s">
        <v>98</v>
      </c>
      <c r="AX531" s="134" t="s">
        <v>84</v>
      </c>
      <c r="AY531" s="136" t="s">
        <v>85</v>
      </c>
    </row>
    <row r="532" spans="1:65" s="162" customFormat="1" x14ac:dyDescent="0.2">
      <c r="B532" s="163"/>
      <c r="D532" s="121" t="s">
        <v>96</v>
      </c>
      <c r="E532" s="164" t="s">
        <v>10</v>
      </c>
      <c r="F532" s="165" t="s">
        <v>395</v>
      </c>
      <c r="H532" s="166">
        <v>207.06100000000001</v>
      </c>
      <c r="I532" s="167"/>
      <c r="L532" s="163"/>
      <c r="M532" s="168"/>
      <c r="N532" s="169"/>
      <c r="O532" s="169"/>
      <c r="P532" s="169"/>
      <c r="Q532" s="169"/>
      <c r="R532" s="169"/>
      <c r="S532" s="169"/>
      <c r="T532" s="170"/>
      <c r="AT532" s="164" t="s">
        <v>96</v>
      </c>
      <c r="AU532" s="164" t="s">
        <v>2</v>
      </c>
      <c r="AV532" s="162" t="s">
        <v>108</v>
      </c>
      <c r="AW532" s="162" t="s">
        <v>98</v>
      </c>
      <c r="AX532" s="162" t="s">
        <v>84</v>
      </c>
      <c r="AY532" s="164" t="s">
        <v>85</v>
      </c>
    </row>
    <row r="533" spans="1:65" s="143" customFormat="1" x14ac:dyDescent="0.2">
      <c r="B533" s="144"/>
      <c r="D533" s="121" t="s">
        <v>96</v>
      </c>
      <c r="E533" s="145" t="s">
        <v>10</v>
      </c>
      <c r="F533" s="146" t="s">
        <v>102</v>
      </c>
      <c r="H533" s="147">
        <v>357.14299999999997</v>
      </c>
      <c r="I533" s="148"/>
      <c r="L533" s="144"/>
      <c r="M533" s="149"/>
      <c r="N533" s="150"/>
      <c r="O533" s="150"/>
      <c r="P533" s="150"/>
      <c r="Q533" s="150"/>
      <c r="R533" s="150"/>
      <c r="S533" s="150"/>
      <c r="T533" s="151"/>
      <c r="AT533" s="145" t="s">
        <v>96</v>
      </c>
      <c r="AU533" s="145" t="s">
        <v>2</v>
      </c>
      <c r="AV533" s="143" t="s">
        <v>92</v>
      </c>
      <c r="AW533" s="143" t="s">
        <v>98</v>
      </c>
      <c r="AX533" s="143" t="s">
        <v>83</v>
      </c>
      <c r="AY533" s="145" t="s">
        <v>85</v>
      </c>
    </row>
    <row r="534" spans="1:65" s="14" customFormat="1" ht="21.6" customHeight="1" x14ac:dyDescent="0.2">
      <c r="A534" s="10"/>
      <c r="B534" s="106"/>
      <c r="C534" s="107" t="s">
        <v>535</v>
      </c>
      <c r="D534" s="107" t="s">
        <v>87</v>
      </c>
      <c r="E534" s="108" t="s">
        <v>536</v>
      </c>
      <c r="F534" s="109" t="s">
        <v>537</v>
      </c>
      <c r="G534" s="110" t="s">
        <v>144</v>
      </c>
      <c r="H534" s="111">
        <v>357.14299999999997</v>
      </c>
      <c r="I534" s="112"/>
      <c r="J534" s="113">
        <f>ROUND(I534*H534,2)</f>
        <v>0</v>
      </c>
      <c r="K534" s="109" t="s">
        <v>91</v>
      </c>
      <c r="L534" s="11"/>
      <c r="M534" s="114" t="s">
        <v>10</v>
      </c>
      <c r="N534" s="115" t="s">
        <v>27</v>
      </c>
      <c r="O534" s="116"/>
      <c r="P534" s="117">
        <f>O534*H534</f>
        <v>0</v>
      </c>
      <c r="Q534" s="117">
        <v>0</v>
      </c>
      <c r="R534" s="117">
        <f>Q534*H534</f>
        <v>0</v>
      </c>
      <c r="S534" s="117">
        <v>0</v>
      </c>
      <c r="T534" s="118">
        <f>S534*H534</f>
        <v>0</v>
      </c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R534" s="119" t="s">
        <v>92</v>
      </c>
      <c r="AT534" s="119" t="s">
        <v>87</v>
      </c>
      <c r="AU534" s="119" t="s">
        <v>2</v>
      </c>
      <c r="AY534" s="2" t="s">
        <v>85</v>
      </c>
      <c r="BE534" s="120">
        <f>IF(N534="základní",J534,0)</f>
        <v>0</v>
      </c>
      <c r="BF534" s="120">
        <f>IF(N534="snížená",J534,0)</f>
        <v>0</v>
      </c>
      <c r="BG534" s="120">
        <f>IF(N534="zákl. přenesená",J534,0)</f>
        <v>0</v>
      </c>
      <c r="BH534" s="120">
        <f>IF(N534="sníž. přenesená",J534,0)</f>
        <v>0</v>
      </c>
      <c r="BI534" s="120">
        <f>IF(N534="nulová",J534,0)</f>
        <v>0</v>
      </c>
      <c r="BJ534" s="2" t="s">
        <v>83</v>
      </c>
      <c r="BK534" s="120">
        <f>ROUND(I534*H534,2)</f>
        <v>0</v>
      </c>
      <c r="BL534" s="2" t="s">
        <v>92</v>
      </c>
      <c r="BM534" s="119" t="s">
        <v>538</v>
      </c>
    </row>
    <row r="535" spans="1:65" s="14" customFormat="1" ht="29.25" x14ac:dyDescent="0.2">
      <c r="A535" s="10"/>
      <c r="B535" s="11"/>
      <c r="C535" s="10"/>
      <c r="D535" s="121" t="s">
        <v>94</v>
      </c>
      <c r="E535" s="10"/>
      <c r="F535" s="122" t="s">
        <v>539</v>
      </c>
      <c r="G535" s="10"/>
      <c r="H535" s="10"/>
      <c r="I535" s="12"/>
      <c r="J535" s="10"/>
      <c r="K535" s="10"/>
      <c r="L535" s="11"/>
      <c r="M535" s="123"/>
      <c r="N535" s="124"/>
      <c r="O535" s="116"/>
      <c r="P535" s="116"/>
      <c r="Q535" s="116"/>
      <c r="R535" s="116"/>
      <c r="S535" s="116"/>
      <c r="T535" s="125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T535" s="2" t="s">
        <v>94</v>
      </c>
      <c r="AU535" s="2" t="s">
        <v>2</v>
      </c>
    </row>
    <row r="536" spans="1:65" s="14" customFormat="1" ht="21.6" customHeight="1" x14ac:dyDescent="0.2">
      <c r="A536" s="10"/>
      <c r="B536" s="106"/>
      <c r="C536" s="107" t="s">
        <v>540</v>
      </c>
      <c r="D536" s="107" t="s">
        <v>87</v>
      </c>
      <c r="E536" s="108" t="s">
        <v>541</v>
      </c>
      <c r="F536" s="109" t="s">
        <v>542</v>
      </c>
      <c r="G536" s="110" t="s">
        <v>117</v>
      </c>
      <c r="H536" s="111">
        <v>5.3529999999999998</v>
      </c>
      <c r="I536" s="112"/>
      <c r="J536" s="113">
        <f>ROUND(I536*H536,2)</f>
        <v>0</v>
      </c>
      <c r="K536" s="109" t="s">
        <v>91</v>
      </c>
      <c r="L536" s="11"/>
      <c r="M536" s="114" t="s">
        <v>10</v>
      </c>
      <c r="N536" s="115" t="s">
        <v>27</v>
      </c>
      <c r="O536" s="116"/>
      <c r="P536" s="117">
        <f>O536*H536</f>
        <v>0</v>
      </c>
      <c r="Q536" s="117">
        <v>1.0519700000000001</v>
      </c>
      <c r="R536" s="117">
        <f>Q536*H536</f>
        <v>5.6311954100000001</v>
      </c>
      <c r="S536" s="117">
        <v>0</v>
      </c>
      <c r="T536" s="118">
        <f>S536*H536</f>
        <v>0</v>
      </c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R536" s="119" t="s">
        <v>92</v>
      </c>
      <c r="AT536" s="119" t="s">
        <v>87</v>
      </c>
      <c r="AU536" s="119" t="s">
        <v>2</v>
      </c>
      <c r="AY536" s="2" t="s">
        <v>85</v>
      </c>
      <c r="BE536" s="120">
        <f>IF(N536="základní",J536,0)</f>
        <v>0</v>
      </c>
      <c r="BF536" s="120">
        <f>IF(N536="snížená",J536,0)</f>
        <v>0</v>
      </c>
      <c r="BG536" s="120">
        <f>IF(N536="zákl. přenesená",J536,0)</f>
        <v>0</v>
      </c>
      <c r="BH536" s="120">
        <f>IF(N536="sníž. přenesená",J536,0)</f>
        <v>0</v>
      </c>
      <c r="BI536" s="120">
        <f>IF(N536="nulová",J536,0)</f>
        <v>0</v>
      </c>
      <c r="BJ536" s="2" t="s">
        <v>83</v>
      </c>
      <c r="BK536" s="120">
        <f>ROUND(I536*H536,2)</f>
        <v>0</v>
      </c>
      <c r="BL536" s="2" t="s">
        <v>92</v>
      </c>
      <c r="BM536" s="119" t="s">
        <v>543</v>
      </c>
    </row>
    <row r="537" spans="1:65" s="14" customFormat="1" ht="29.25" x14ac:dyDescent="0.2">
      <c r="A537" s="10"/>
      <c r="B537" s="11"/>
      <c r="C537" s="10"/>
      <c r="D537" s="121" t="s">
        <v>94</v>
      </c>
      <c r="E537" s="10"/>
      <c r="F537" s="122" t="s">
        <v>544</v>
      </c>
      <c r="G537" s="10"/>
      <c r="H537" s="10"/>
      <c r="I537" s="12"/>
      <c r="J537" s="10"/>
      <c r="K537" s="10"/>
      <c r="L537" s="11"/>
      <c r="M537" s="123"/>
      <c r="N537" s="124"/>
      <c r="O537" s="116"/>
      <c r="P537" s="116"/>
      <c r="Q537" s="116"/>
      <c r="R537" s="116"/>
      <c r="S537" s="116"/>
      <c r="T537" s="125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T537" s="2" t="s">
        <v>94</v>
      </c>
      <c r="AU537" s="2" t="s">
        <v>2</v>
      </c>
    </row>
    <row r="538" spans="1:65" s="134" customFormat="1" x14ac:dyDescent="0.2">
      <c r="B538" s="135"/>
      <c r="D538" s="121" t="s">
        <v>96</v>
      </c>
      <c r="E538" s="136" t="s">
        <v>10</v>
      </c>
      <c r="F538" s="137" t="s">
        <v>545</v>
      </c>
      <c r="H538" s="138">
        <v>5.3529999999999998</v>
      </c>
      <c r="I538" s="139"/>
      <c r="L538" s="135"/>
      <c r="M538" s="140"/>
      <c r="N538" s="141"/>
      <c r="O538" s="141"/>
      <c r="P538" s="141"/>
      <c r="Q538" s="141"/>
      <c r="R538" s="141"/>
      <c r="S538" s="141"/>
      <c r="T538" s="142"/>
      <c r="AT538" s="136" t="s">
        <v>96</v>
      </c>
      <c r="AU538" s="136" t="s">
        <v>2</v>
      </c>
      <c r="AV538" s="134" t="s">
        <v>2</v>
      </c>
      <c r="AW538" s="134" t="s">
        <v>98</v>
      </c>
      <c r="AX538" s="134" t="s">
        <v>84</v>
      </c>
      <c r="AY538" s="136" t="s">
        <v>85</v>
      </c>
    </row>
    <row r="539" spans="1:65" s="143" customFormat="1" x14ac:dyDescent="0.2">
      <c r="B539" s="144"/>
      <c r="D539" s="121" t="s">
        <v>96</v>
      </c>
      <c r="E539" s="145" t="s">
        <v>10</v>
      </c>
      <c r="F539" s="146" t="s">
        <v>102</v>
      </c>
      <c r="H539" s="147">
        <v>5.3529999999999998</v>
      </c>
      <c r="I539" s="148"/>
      <c r="L539" s="144"/>
      <c r="M539" s="149"/>
      <c r="N539" s="150"/>
      <c r="O539" s="150"/>
      <c r="P539" s="150"/>
      <c r="Q539" s="150"/>
      <c r="R539" s="150"/>
      <c r="S539" s="150"/>
      <c r="T539" s="151"/>
      <c r="AT539" s="145" t="s">
        <v>96</v>
      </c>
      <c r="AU539" s="145" t="s">
        <v>2</v>
      </c>
      <c r="AV539" s="143" t="s">
        <v>92</v>
      </c>
      <c r="AW539" s="143" t="s">
        <v>98</v>
      </c>
      <c r="AX539" s="143" t="s">
        <v>83</v>
      </c>
      <c r="AY539" s="145" t="s">
        <v>85</v>
      </c>
    </row>
    <row r="540" spans="1:65" s="14" customFormat="1" ht="21.6" customHeight="1" x14ac:dyDescent="0.2">
      <c r="A540" s="10"/>
      <c r="B540" s="106"/>
      <c r="C540" s="107" t="s">
        <v>546</v>
      </c>
      <c r="D540" s="107" t="s">
        <v>87</v>
      </c>
      <c r="E540" s="108" t="s">
        <v>547</v>
      </c>
      <c r="F540" s="109" t="s">
        <v>548</v>
      </c>
      <c r="G540" s="110" t="s">
        <v>144</v>
      </c>
      <c r="H540" s="111">
        <v>180.11600000000001</v>
      </c>
      <c r="I540" s="112"/>
      <c r="J540" s="113">
        <f>ROUND(I540*H540,2)</f>
        <v>0</v>
      </c>
      <c r="K540" s="109" t="s">
        <v>91</v>
      </c>
      <c r="L540" s="11"/>
      <c r="M540" s="114" t="s">
        <v>10</v>
      </c>
      <c r="N540" s="115" t="s">
        <v>27</v>
      </c>
      <c r="O540" s="116"/>
      <c r="P540" s="117">
        <f>O540*H540</f>
        <v>0</v>
      </c>
      <c r="Q540" s="117">
        <v>3.1099999999999999E-3</v>
      </c>
      <c r="R540" s="117">
        <f>Q540*H540</f>
        <v>0.56016076000000004</v>
      </c>
      <c r="S540" s="117">
        <v>0</v>
      </c>
      <c r="T540" s="118">
        <f>S540*H540</f>
        <v>0</v>
      </c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R540" s="119" t="s">
        <v>92</v>
      </c>
      <c r="AT540" s="119" t="s">
        <v>87</v>
      </c>
      <c r="AU540" s="119" t="s">
        <v>2</v>
      </c>
      <c r="AY540" s="2" t="s">
        <v>85</v>
      </c>
      <c r="BE540" s="120">
        <f>IF(N540="základní",J540,0)</f>
        <v>0</v>
      </c>
      <c r="BF540" s="120">
        <f>IF(N540="snížená",J540,0)</f>
        <v>0</v>
      </c>
      <c r="BG540" s="120">
        <f>IF(N540="zákl. přenesená",J540,0)</f>
        <v>0</v>
      </c>
      <c r="BH540" s="120">
        <f>IF(N540="sníž. přenesená",J540,0)</f>
        <v>0</v>
      </c>
      <c r="BI540" s="120">
        <f>IF(N540="nulová",J540,0)</f>
        <v>0</v>
      </c>
      <c r="BJ540" s="2" t="s">
        <v>83</v>
      </c>
      <c r="BK540" s="120">
        <f>ROUND(I540*H540,2)</f>
        <v>0</v>
      </c>
      <c r="BL540" s="2" t="s">
        <v>92</v>
      </c>
      <c r="BM540" s="119" t="s">
        <v>549</v>
      </c>
    </row>
    <row r="541" spans="1:65" s="14" customFormat="1" ht="29.25" x14ac:dyDescent="0.2">
      <c r="A541" s="10"/>
      <c r="B541" s="11"/>
      <c r="C541" s="10"/>
      <c r="D541" s="121" t="s">
        <v>94</v>
      </c>
      <c r="E541" s="10"/>
      <c r="F541" s="122" t="s">
        <v>550</v>
      </c>
      <c r="G541" s="10"/>
      <c r="H541" s="10"/>
      <c r="I541" s="12"/>
      <c r="J541" s="10"/>
      <c r="K541" s="10"/>
      <c r="L541" s="11"/>
      <c r="M541" s="123"/>
      <c r="N541" s="124"/>
      <c r="O541" s="116"/>
      <c r="P541" s="116"/>
      <c r="Q541" s="116"/>
      <c r="R541" s="116"/>
      <c r="S541" s="116"/>
      <c r="T541" s="125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T541" s="2" t="s">
        <v>94</v>
      </c>
      <c r="AU541" s="2" t="s">
        <v>2</v>
      </c>
    </row>
    <row r="542" spans="1:65" s="126" customFormat="1" x14ac:dyDescent="0.2">
      <c r="B542" s="127"/>
      <c r="D542" s="121" t="s">
        <v>96</v>
      </c>
      <c r="E542" s="128" t="s">
        <v>10</v>
      </c>
      <c r="F542" s="129" t="s">
        <v>503</v>
      </c>
      <c r="H542" s="128" t="s">
        <v>10</v>
      </c>
      <c r="I542" s="130"/>
      <c r="L542" s="127"/>
      <c r="M542" s="131"/>
      <c r="N542" s="132"/>
      <c r="O542" s="132"/>
      <c r="P542" s="132"/>
      <c r="Q542" s="132"/>
      <c r="R542" s="132"/>
      <c r="S542" s="132"/>
      <c r="T542" s="133"/>
      <c r="AT542" s="128" t="s">
        <v>96</v>
      </c>
      <c r="AU542" s="128" t="s">
        <v>2</v>
      </c>
      <c r="AV542" s="126" t="s">
        <v>83</v>
      </c>
      <c r="AW542" s="126" t="s">
        <v>98</v>
      </c>
      <c r="AX542" s="126" t="s">
        <v>84</v>
      </c>
      <c r="AY542" s="128" t="s">
        <v>85</v>
      </c>
    </row>
    <row r="543" spans="1:65" s="126" customFormat="1" x14ac:dyDescent="0.2">
      <c r="B543" s="127"/>
      <c r="D543" s="121" t="s">
        <v>96</v>
      </c>
      <c r="E543" s="128" t="s">
        <v>10</v>
      </c>
      <c r="F543" s="129" t="s">
        <v>365</v>
      </c>
      <c r="H543" s="128" t="s">
        <v>10</v>
      </c>
      <c r="I543" s="130"/>
      <c r="L543" s="127"/>
      <c r="M543" s="131"/>
      <c r="N543" s="132"/>
      <c r="O543" s="132"/>
      <c r="P543" s="132"/>
      <c r="Q543" s="132"/>
      <c r="R543" s="132"/>
      <c r="S543" s="132"/>
      <c r="T543" s="133"/>
      <c r="AT543" s="128" t="s">
        <v>96</v>
      </c>
      <c r="AU543" s="128" t="s">
        <v>2</v>
      </c>
      <c r="AV543" s="126" t="s">
        <v>83</v>
      </c>
      <c r="AW543" s="126" t="s">
        <v>98</v>
      </c>
      <c r="AX543" s="126" t="s">
        <v>84</v>
      </c>
      <c r="AY543" s="128" t="s">
        <v>85</v>
      </c>
    </row>
    <row r="544" spans="1:65" s="134" customFormat="1" x14ac:dyDescent="0.2">
      <c r="B544" s="135"/>
      <c r="D544" s="121" t="s">
        <v>96</v>
      </c>
      <c r="E544" s="136" t="s">
        <v>10</v>
      </c>
      <c r="F544" s="137" t="s">
        <v>551</v>
      </c>
      <c r="H544" s="138">
        <v>26.82</v>
      </c>
      <c r="I544" s="139"/>
      <c r="L544" s="135"/>
      <c r="M544" s="140"/>
      <c r="N544" s="141"/>
      <c r="O544" s="141"/>
      <c r="P544" s="141"/>
      <c r="Q544" s="141"/>
      <c r="R544" s="141"/>
      <c r="S544" s="141"/>
      <c r="T544" s="142"/>
      <c r="AT544" s="136" t="s">
        <v>96</v>
      </c>
      <c r="AU544" s="136" t="s">
        <v>2</v>
      </c>
      <c r="AV544" s="134" t="s">
        <v>2</v>
      </c>
      <c r="AW544" s="134" t="s">
        <v>98</v>
      </c>
      <c r="AX544" s="134" t="s">
        <v>84</v>
      </c>
      <c r="AY544" s="136" t="s">
        <v>85</v>
      </c>
    </row>
    <row r="545" spans="1:65" s="134" customFormat="1" x14ac:dyDescent="0.2">
      <c r="B545" s="135"/>
      <c r="D545" s="121" t="s">
        <v>96</v>
      </c>
      <c r="E545" s="136" t="s">
        <v>10</v>
      </c>
      <c r="F545" s="137" t="s">
        <v>552</v>
      </c>
      <c r="H545" s="138">
        <v>40.082000000000001</v>
      </c>
      <c r="I545" s="139"/>
      <c r="L545" s="135"/>
      <c r="M545" s="140"/>
      <c r="N545" s="141"/>
      <c r="O545" s="141"/>
      <c r="P545" s="141"/>
      <c r="Q545" s="141"/>
      <c r="R545" s="141"/>
      <c r="S545" s="141"/>
      <c r="T545" s="142"/>
      <c r="AT545" s="136" t="s">
        <v>96</v>
      </c>
      <c r="AU545" s="136" t="s">
        <v>2</v>
      </c>
      <c r="AV545" s="134" t="s">
        <v>2</v>
      </c>
      <c r="AW545" s="134" t="s">
        <v>98</v>
      </c>
      <c r="AX545" s="134" t="s">
        <v>84</v>
      </c>
      <c r="AY545" s="136" t="s">
        <v>85</v>
      </c>
    </row>
    <row r="546" spans="1:65" s="134" customFormat="1" x14ac:dyDescent="0.2">
      <c r="B546" s="135"/>
      <c r="D546" s="121" t="s">
        <v>96</v>
      </c>
      <c r="E546" s="136" t="s">
        <v>10</v>
      </c>
      <c r="F546" s="137" t="s">
        <v>553</v>
      </c>
      <c r="H546" s="138">
        <v>12.568</v>
      </c>
      <c r="I546" s="139"/>
      <c r="L546" s="135"/>
      <c r="M546" s="140"/>
      <c r="N546" s="141"/>
      <c r="O546" s="141"/>
      <c r="P546" s="141"/>
      <c r="Q546" s="141"/>
      <c r="R546" s="141"/>
      <c r="S546" s="141"/>
      <c r="T546" s="142"/>
      <c r="AT546" s="136" t="s">
        <v>96</v>
      </c>
      <c r="AU546" s="136" t="s">
        <v>2</v>
      </c>
      <c r="AV546" s="134" t="s">
        <v>2</v>
      </c>
      <c r="AW546" s="134" t="s">
        <v>98</v>
      </c>
      <c r="AX546" s="134" t="s">
        <v>84</v>
      </c>
      <c r="AY546" s="136" t="s">
        <v>85</v>
      </c>
    </row>
    <row r="547" spans="1:65" s="134" customFormat="1" x14ac:dyDescent="0.2">
      <c r="B547" s="135"/>
      <c r="D547" s="121" t="s">
        <v>96</v>
      </c>
      <c r="E547" s="136" t="s">
        <v>10</v>
      </c>
      <c r="F547" s="137" t="s">
        <v>554</v>
      </c>
      <c r="H547" s="138">
        <v>12.153</v>
      </c>
      <c r="I547" s="139"/>
      <c r="L547" s="135"/>
      <c r="M547" s="140"/>
      <c r="N547" s="141"/>
      <c r="O547" s="141"/>
      <c r="P547" s="141"/>
      <c r="Q547" s="141"/>
      <c r="R547" s="141"/>
      <c r="S547" s="141"/>
      <c r="T547" s="142"/>
      <c r="AT547" s="136" t="s">
        <v>96</v>
      </c>
      <c r="AU547" s="136" t="s">
        <v>2</v>
      </c>
      <c r="AV547" s="134" t="s">
        <v>2</v>
      </c>
      <c r="AW547" s="134" t="s">
        <v>98</v>
      </c>
      <c r="AX547" s="134" t="s">
        <v>84</v>
      </c>
      <c r="AY547" s="136" t="s">
        <v>85</v>
      </c>
    </row>
    <row r="548" spans="1:65" s="162" customFormat="1" x14ac:dyDescent="0.2">
      <c r="B548" s="163"/>
      <c r="D548" s="121" t="s">
        <v>96</v>
      </c>
      <c r="E548" s="164" t="s">
        <v>10</v>
      </c>
      <c r="F548" s="165" t="s">
        <v>395</v>
      </c>
      <c r="H548" s="166">
        <v>91.623000000000005</v>
      </c>
      <c r="I548" s="167"/>
      <c r="L548" s="163"/>
      <c r="M548" s="168"/>
      <c r="N548" s="169"/>
      <c r="O548" s="169"/>
      <c r="P548" s="169"/>
      <c r="Q548" s="169"/>
      <c r="R548" s="169"/>
      <c r="S548" s="169"/>
      <c r="T548" s="170"/>
      <c r="AT548" s="164" t="s">
        <v>96</v>
      </c>
      <c r="AU548" s="164" t="s">
        <v>2</v>
      </c>
      <c r="AV548" s="162" t="s">
        <v>108</v>
      </c>
      <c r="AW548" s="162" t="s">
        <v>98</v>
      </c>
      <c r="AX548" s="162" t="s">
        <v>84</v>
      </c>
      <c r="AY548" s="164" t="s">
        <v>85</v>
      </c>
    </row>
    <row r="549" spans="1:65" s="126" customFormat="1" x14ac:dyDescent="0.2">
      <c r="B549" s="127"/>
      <c r="D549" s="121" t="s">
        <v>96</v>
      </c>
      <c r="E549" s="128" t="s">
        <v>10</v>
      </c>
      <c r="F549" s="129" t="s">
        <v>396</v>
      </c>
      <c r="H549" s="128" t="s">
        <v>10</v>
      </c>
      <c r="I549" s="130"/>
      <c r="L549" s="127"/>
      <c r="M549" s="131"/>
      <c r="N549" s="132"/>
      <c r="O549" s="132"/>
      <c r="P549" s="132"/>
      <c r="Q549" s="132"/>
      <c r="R549" s="132"/>
      <c r="S549" s="132"/>
      <c r="T549" s="133"/>
      <c r="AT549" s="128" t="s">
        <v>96</v>
      </c>
      <c r="AU549" s="128" t="s">
        <v>2</v>
      </c>
      <c r="AV549" s="126" t="s">
        <v>83</v>
      </c>
      <c r="AW549" s="126" t="s">
        <v>98</v>
      </c>
      <c r="AX549" s="126" t="s">
        <v>84</v>
      </c>
      <c r="AY549" s="128" t="s">
        <v>85</v>
      </c>
    </row>
    <row r="550" spans="1:65" s="134" customFormat="1" x14ac:dyDescent="0.2">
      <c r="B550" s="135"/>
      <c r="D550" s="121" t="s">
        <v>96</v>
      </c>
      <c r="E550" s="136" t="s">
        <v>10</v>
      </c>
      <c r="F550" s="137" t="s">
        <v>555</v>
      </c>
      <c r="H550" s="138">
        <v>28.056999999999999</v>
      </c>
      <c r="I550" s="139"/>
      <c r="L550" s="135"/>
      <c r="M550" s="140"/>
      <c r="N550" s="141"/>
      <c r="O550" s="141"/>
      <c r="P550" s="141"/>
      <c r="Q550" s="141"/>
      <c r="R550" s="141"/>
      <c r="S550" s="141"/>
      <c r="T550" s="142"/>
      <c r="AT550" s="136" t="s">
        <v>96</v>
      </c>
      <c r="AU550" s="136" t="s">
        <v>2</v>
      </c>
      <c r="AV550" s="134" t="s">
        <v>2</v>
      </c>
      <c r="AW550" s="134" t="s">
        <v>98</v>
      </c>
      <c r="AX550" s="134" t="s">
        <v>84</v>
      </c>
      <c r="AY550" s="136" t="s">
        <v>85</v>
      </c>
    </row>
    <row r="551" spans="1:65" s="134" customFormat="1" x14ac:dyDescent="0.2">
      <c r="B551" s="135"/>
      <c r="D551" s="121" t="s">
        <v>96</v>
      </c>
      <c r="E551" s="136" t="s">
        <v>10</v>
      </c>
      <c r="F551" s="137" t="s">
        <v>556</v>
      </c>
      <c r="H551" s="138">
        <v>28.056999999999999</v>
      </c>
      <c r="I551" s="139"/>
      <c r="L551" s="135"/>
      <c r="M551" s="140"/>
      <c r="N551" s="141"/>
      <c r="O551" s="141"/>
      <c r="P551" s="141"/>
      <c r="Q551" s="141"/>
      <c r="R551" s="141"/>
      <c r="S551" s="141"/>
      <c r="T551" s="142"/>
      <c r="AT551" s="136" t="s">
        <v>96</v>
      </c>
      <c r="AU551" s="136" t="s">
        <v>2</v>
      </c>
      <c r="AV551" s="134" t="s">
        <v>2</v>
      </c>
      <c r="AW551" s="134" t="s">
        <v>98</v>
      </c>
      <c r="AX551" s="134" t="s">
        <v>84</v>
      </c>
      <c r="AY551" s="136" t="s">
        <v>85</v>
      </c>
    </row>
    <row r="552" spans="1:65" s="134" customFormat="1" x14ac:dyDescent="0.2">
      <c r="B552" s="135"/>
      <c r="D552" s="121" t="s">
        <v>96</v>
      </c>
      <c r="E552" s="136" t="s">
        <v>10</v>
      </c>
      <c r="F552" s="137" t="s">
        <v>557</v>
      </c>
      <c r="H552" s="138">
        <v>11.494</v>
      </c>
      <c r="I552" s="139"/>
      <c r="L552" s="135"/>
      <c r="M552" s="140"/>
      <c r="N552" s="141"/>
      <c r="O552" s="141"/>
      <c r="P552" s="141"/>
      <c r="Q552" s="141"/>
      <c r="R552" s="141"/>
      <c r="S552" s="141"/>
      <c r="T552" s="142"/>
      <c r="AT552" s="136" t="s">
        <v>96</v>
      </c>
      <c r="AU552" s="136" t="s">
        <v>2</v>
      </c>
      <c r="AV552" s="134" t="s">
        <v>2</v>
      </c>
      <c r="AW552" s="134" t="s">
        <v>98</v>
      </c>
      <c r="AX552" s="134" t="s">
        <v>84</v>
      </c>
      <c r="AY552" s="136" t="s">
        <v>85</v>
      </c>
    </row>
    <row r="553" spans="1:65" s="134" customFormat="1" x14ac:dyDescent="0.2">
      <c r="B553" s="135"/>
      <c r="D553" s="121" t="s">
        <v>96</v>
      </c>
      <c r="E553" s="136" t="s">
        <v>10</v>
      </c>
      <c r="F553" s="137" t="s">
        <v>558</v>
      </c>
      <c r="H553" s="138">
        <v>17.943999999999999</v>
      </c>
      <c r="I553" s="139"/>
      <c r="L553" s="135"/>
      <c r="M553" s="140"/>
      <c r="N553" s="141"/>
      <c r="O553" s="141"/>
      <c r="P553" s="141"/>
      <c r="Q553" s="141"/>
      <c r="R553" s="141"/>
      <c r="S553" s="141"/>
      <c r="T553" s="142"/>
      <c r="AT553" s="136" t="s">
        <v>96</v>
      </c>
      <c r="AU553" s="136" t="s">
        <v>2</v>
      </c>
      <c r="AV553" s="134" t="s">
        <v>2</v>
      </c>
      <c r="AW553" s="134" t="s">
        <v>98</v>
      </c>
      <c r="AX553" s="134" t="s">
        <v>84</v>
      </c>
      <c r="AY553" s="136" t="s">
        <v>85</v>
      </c>
    </row>
    <row r="554" spans="1:65" s="134" customFormat="1" x14ac:dyDescent="0.2">
      <c r="B554" s="135"/>
      <c r="D554" s="121" t="s">
        <v>96</v>
      </c>
      <c r="E554" s="136" t="s">
        <v>10</v>
      </c>
      <c r="F554" s="137" t="s">
        <v>559</v>
      </c>
      <c r="H554" s="138">
        <v>2.9409999999999998</v>
      </c>
      <c r="I554" s="139"/>
      <c r="L554" s="135"/>
      <c r="M554" s="140"/>
      <c r="N554" s="141"/>
      <c r="O554" s="141"/>
      <c r="P554" s="141"/>
      <c r="Q554" s="141"/>
      <c r="R554" s="141"/>
      <c r="S554" s="141"/>
      <c r="T554" s="142"/>
      <c r="AT554" s="136" t="s">
        <v>96</v>
      </c>
      <c r="AU554" s="136" t="s">
        <v>2</v>
      </c>
      <c r="AV554" s="134" t="s">
        <v>2</v>
      </c>
      <c r="AW554" s="134" t="s">
        <v>98</v>
      </c>
      <c r="AX554" s="134" t="s">
        <v>84</v>
      </c>
      <c r="AY554" s="136" t="s">
        <v>85</v>
      </c>
    </row>
    <row r="555" spans="1:65" s="162" customFormat="1" x14ac:dyDescent="0.2">
      <c r="B555" s="163"/>
      <c r="D555" s="121" t="s">
        <v>96</v>
      </c>
      <c r="E555" s="164" t="s">
        <v>10</v>
      </c>
      <c r="F555" s="165" t="s">
        <v>395</v>
      </c>
      <c r="H555" s="166">
        <v>88.492999999999995</v>
      </c>
      <c r="I555" s="167"/>
      <c r="L555" s="163"/>
      <c r="M555" s="168"/>
      <c r="N555" s="169"/>
      <c r="O555" s="169"/>
      <c r="P555" s="169"/>
      <c r="Q555" s="169"/>
      <c r="R555" s="169"/>
      <c r="S555" s="169"/>
      <c r="T555" s="170"/>
      <c r="AT555" s="164" t="s">
        <v>96</v>
      </c>
      <c r="AU555" s="164" t="s">
        <v>2</v>
      </c>
      <c r="AV555" s="162" t="s">
        <v>108</v>
      </c>
      <c r="AW555" s="162" t="s">
        <v>98</v>
      </c>
      <c r="AX555" s="162" t="s">
        <v>84</v>
      </c>
      <c r="AY555" s="164" t="s">
        <v>85</v>
      </c>
    </row>
    <row r="556" spans="1:65" s="143" customFormat="1" x14ac:dyDescent="0.2">
      <c r="B556" s="144"/>
      <c r="D556" s="121" t="s">
        <v>96</v>
      </c>
      <c r="E556" s="145" t="s">
        <v>10</v>
      </c>
      <c r="F556" s="146" t="s">
        <v>102</v>
      </c>
      <c r="H556" s="147">
        <v>180.11600000000001</v>
      </c>
      <c r="I556" s="148"/>
      <c r="L556" s="144"/>
      <c r="M556" s="149"/>
      <c r="N556" s="150"/>
      <c r="O556" s="150"/>
      <c r="P556" s="150"/>
      <c r="Q556" s="150"/>
      <c r="R556" s="150"/>
      <c r="S556" s="150"/>
      <c r="T556" s="151"/>
      <c r="AT556" s="145" t="s">
        <v>96</v>
      </c>
      <c r="AU556" s="145" t="s">
        <v>2</v>
      </c>
      <c r="AV556" s="143" t="s">
        <v>92</v>
      </c>
      <c r="AW556" s="143" t="s">
        <v>98</v>
      </c>
      <c r="AX556" s="143" t="s">
        <v>83</v>
      </c>
      <c r="AY556" s="145" t="s">
        <v>85</v>
      </c>
    </row>
    <row r="557" spans="1:65" s="14" customFormat="1" ht="21.6" customHeight="1" x14ac:dyDescent="0.2">
      <c r="A557" s="10"/>
      <c r="B557" s="106"/>
      <c r="C557" s="107" t="s">
        <v>560</v>
      </c>
      <c r="D557" s="107" t="s">
        <v>87</v>
      </c>
      <c r="E557" s="108" t="s">
        <v>561</v>
      </c>
      <c r="F557" s="109" t="s">
        <v>562</v>
      </c>
      <c r="G557" s="110" t="s">
        <v>144</v>
      </c>
      <c r="H557" s="111">
        <v>180.11600000000001</v>
      </c>
      <c r="I557" s="112"/>
      <c r="J557" s="113">
        <f>ROUND(I557*H557,2)</f>
        <v>0</v>
      </c>
      <c r="K557" s="109" t="s">
        <v>91</v>
      </c>
      <c r="L557" s="11"/>
      <c r="M557" s="114" t="s">
        <v>10</v>
      </c>
      <c r="N557" s="115" t="s">
        <v>27</v>
      </c>
      <c r="O557" s="116"/>
      <c r="P557" s="117">
        <f>O557*H557</f>
        <v>0</v>
      </c>
      <c r="Q557" s="117">
        <v>0</v>
      </c>
      <c r="R557" s="117">
        <f>Q557*H557</f>
        <v>0</v>
      </c>
      <c r="S557" s="117">
        <v>0</v>
      </c>
      <c r="T557" s="118">
        <f>S557*H557</f>
        <v>0</v>
      </c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R557" s="119" t="s">
        <v>92</v>
      </c>
      <c r="AT557" s="119" t="s">
        <v>87</v>
      </c>
      <c r="AU557" s="119" t="s">
        <v>2</v>
      </c>
      <c r="AY557" s="2" t="s">
        <v>85</v>
      </c>
      <c r="BE557" s="120">
        <f>IF(N557="základní",J557,0)</f>
        <v>0</v>
      </c>
      <c r="BF557" s="120">
        <f>IF(N557="snížená",J557,0)</f>
        <v>0</v>
      </c>
      <c r="BG557" s="120">
        <f>IF(N557="zákl. přenesená",J557,0)</f>
        <v>0</v>
      </c>
      <c r="BH557" s="120">
        <f>IF(N557="sníž. přenesená",J557,0)</f>
        <v>0</v>
      </c>
      <c r="BI557" s="120">
        <f>IF(N557="nulová",J557,0)</f>
        <v>0</v>
      </c>
      <c r="BJ557" s="2" t="s">
        <v>83</v>
      </c>
      <c r="BK557" s="120">
        <f>ROUND(I557*H557,2)</f>
        <v>0</v>
      </c>
      <c r="BL557" s="2" t="s">
        <v>92</v>
      </c>
      <c r="BM557" s="119" t="s">
        <v>563</v>
      </c>
    </row>
    <row r="558" spans="1:65" s="14" customFormat="1" ht="29.25" x14ac:dyDescent="0.2">
      <c r="A558" s="10"/>
      <c r="B558" s="11"/>
      <c r="C558" s="10"/>
      <c r="D558" s="121" t="s">
        <v>94</v>
      </c>
      <c r="E558" s="10"/>
      <c r="F558" s="122" t="s">
        <v>564</v>
      </c>
      <c r="G558" s="10"/>
      <c r="H558" s="10"/>
      <c r="I558" s="12"/>
      <c r="J558" s="10"/>
      <c r="K558" s="10"/>
      <c r="L558" s="11"/>
      <c r="M558" s="123"/>
      <c r="N558" s="124"/>
      <c r="O558" s="116"/>
      <c r="P558" s="116"/>
      <c r="Q558" s="116"/>
      <c r="R558" s="116"/>
      <c r="S558" s="116"/>
      <c r="T558" s="125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T558" s="2" t="s">
        <v>94</v>
      </c>
      <c r="AU558" s="2" t="s">
        <v>2</v>
      </c>
    </row>
    <row r="559" spans="1:65" s="14" customFormat="1" ht="21.6" customHeight="1" x14ac:dyDescent="0.2">
      <c r="A559" s="10"/>
      <c r="B559" s="106"/>
      <c r="C559" s="107" t="s">
        <v>565</v>
      </c>
      <c r="D559" s="107" t="s">
        <v>87</v>
      </c>
      <c r="E559" s="108" t="s">
        <v>566</v>
      </c>
      <c r="F559" s="109" t="s">
        <v>567</v>
      </c>
      <c r="G559" s="110" t="s">
        <v>117</v>
      </c>
      <c r="H559" s="111">
        <v>2.504</v>
      </c>
      <c r="I559" s="112"/>
      <c r="J559" s="113">
        <f>ROUND(I559*H559,2)</f>
        <v>0</v>
      </c>
      <c r="K559" s="109" t="s">
        <v>91</v>
      </c>
      <c r="L559" s="11"/>
      <c r="M559" s="114" t="s">
        <v>10</v>
      </c>
      <c r="N559" s="115" t="s">
        <v>27</v>
      </c>
      <c r="O559" s="116"/>
      <c r="P559" s="117">
        <f>O559*H559</f>
        <v>0</v>
      </c>
      <c r="Q559" s="117">
        <v>1.0519700000000001</v>
      </c>
      <c r="R559" s="117">
        <f>Q559*H559</f>
        <v>2.6341328800000001</v>
      </c>
      <c r="S559" s="117">
        <v>0</v>
      </c>
      <c r="T559" s="118">
        <f>S559*H559</f>
        <v>0</v>
      </c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R559" s="119" t="s">
        <v>92</v>
      </c>
      <c r="AT559" s="119" t="s">
        <v>87</v>
      </c>
      <c r="AU559" s="119" t="s">
        <v>2</v>
      </c>
      <c r="AY559" s="2" t="s">
        <v>85</v>
      </c>
      <c r="BE559" s="120">
        <f>IF(N559="základní",J559,0)</f>
        <v>0</v>
      </c>
      <c r="BF559" s="120">
        <f>IF(N559="snížená",J559,0)</f>
        <v>0</v>
      </c>
      <c r="BG559" s="120">
        <f>IF(N559="zákl. přenesená",J559,0)</f>
        <v>0</v>
      </c>
      <c r="BH559" s="120">
        <f>IF(N559="sníž. přenesená",J559,0)</f>
        <v>0</v>
      </c>
      <c r="BI559" s="120">
        <f>IF(N559="nulová",J559,0)</f>
        <v>0</v>
      </c>
      <c r="BJ559" s="2" t="s">
        <v>83</v>
      </c>
      <c r="BK559" s="120">
        <f>ROUND(I559*H559,2)</f>
        <v>0</v>
      </c>
      <c r="BL559" s="2" t="s">
        <v>92</v>
      </c>
      <c r="BM559" s="119" t="s">
        <v>568</v>
      </c>
    </row>
    <row r="560" spans="1:65" s="14" customFormat="1" ht="29.25" x14ac:dyDescent="0.2">
      <c r="A560" s="10"/>
      <c r="B560" s="11"/>
      <c r="C560" s="10"/>
      <c r="D560" s="121" t="s">
        <v>94</v>
      </c>
      <c r="E560" s="10"/>
      <c r="F560" s="122" t="s">
        <v>569</v>
      </c>
      <c r="G560" s="10"/>
      <c r="H560" s="10"/>
      <c r="I560" s="12"/>
      <c r="J560" s="10"/>
      <c r="K560" s="10"/>
      <c r="L560" s="11"/>
      <c r="M560" s="123"/>
      <c r="N560" s="124"/>
      <c r="O560" s="116"/>
      <c r="P560" s="116"/>
      <c r="Q560" s="116"/>
      <c r="R560" s="116"/>
      <c r="S560" s="116"/>
      <c r="T560" s="125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T560" s="2" t="s">
        <v>94</v>
      </c>
      <c r="AU560" s="2" t="s">
        <v>2</v>
      </c>
    </row>
    <row r="561" spans="1:65" s="134" customFormat="1" x14ac:dyDescent="0.2">
      <c r="B561" s="135"/>
      <c r="D561" s="121" t="s">
        <v>96</v>
      </c>
      <c r="E561" s="136" t="s">
        <v>10</v>
      </c>
      <c r="F561" s="137" t="s">
        <v>570</v>
      </c>
      <c r="H561" s="138">
        <v>4.0119999999999996</v>
      </c>
      <c r="I561" s="139"/>
      <c r="L561" s="135"/>
      <c r="M561" s="140"/>
      <c r="N561" s="141"/>
      <c r="O561" s="141"/>
      <c r="P561" s="141"/>
      <c r="Q561" s="141"/>
      <c r="R561" s="141"/>
      <c r="S561" s="141"/>
      <c r="T561" s="142"/>
      <c r="AT561" s="136" t="s">
        <v>96</v>
      </c>
      <c r="AU561" s="136" t="s">
        <v>2</v>
      </c>
      <c r="AV561" s="134" t="s">
        <v>2</v>
      </c>
      <c r="AW561" s="134" t="s">
        <v>98</v>
      </c>
      <c r="AX561" s="134" t="s">
        <v>84</v>
      </c>
      <c r="AY561" s="136" t="s">
        <v>85</v>
      </c>
    </row>
    <row r="562" spans="1:65" s="134" customFormat="1" x14ac:dyDescent="0.2">
      <c r="B562" s="135"/>
      <c r="D562" s="121" t="s">
        <v>96</v>
      </c>
      <c r="E562" s="136" t="s">
        <v>10</v>
      </c>
      <c r="F562" s="137" t="s">
        <v>571</v>
      </c>
      <c r="H562" s="138">
        <v>3.8450000000000002</v>
      </c>
      <c r="I562" s="139"/>
      <c r="L562" s="135"/>
      <c r="M562" s="140"/>
      <c r="N562" s="141"/>
      <c r="O562" s="141"/>
      <c r="P562" s="141"/>
      <c r="Q562" s="141"/>
      <c r="R562" s="141"/>
      <c r="S562" s="141"/>
      <c r="T562" s="142"/>
      <c r="AT562" s="136" t="s">
        <v>96</v>
      </c>
      <c r="AU562" s="136" t="s">
        <v>2</v>
      </c>
      <c r="AV562" s="134" t="s">
        <v>2</v>
      </c>
      <c r="AW562" s="134" t="s">
        <v>98</v>
      </c>
      <c r="AX562" s="134" t="s">
        <v>84</v>
      </c>
      <c r="AY562" s="136" t="s">
        <v>85</v>
      </c>
    </row>
    <row r="563" spans="1:65" s="134" customFormat="1" x14ac:dyDescent="0.2">
      <c r="B563" s="135"/>
      <c r="D563" s="121" t="s">
        <v>96</v>
      </c>
      <c r="E563" s="136" t="s">
        <v>10</v>
      </c>
      <c r="F563" s="137" t="s">
        <v>572</v>
      </c>
      <c r="H563" s="138">
        <v>-5.3529999999999998</v>
      </c>
      <c r="I563" s="139"/>
      <c r="L563" s="135"/>
      <c r="M563" s="140"/>
      <c r="N563" s="141"/>
      <c r="O563" s="141"/>
      <c r="P563" s="141"/>
      <c r="Q563" s="141"/>
      <c r="R563" s="141"/>
      <c r="S563" s="141"/>
      <c r="T563" s="142"/>
      <c r="AT563" s="136" t="s">
        <v>96</v>
      </c>
      <c r="AU563" s="136" t="s">
        <v>2</v>
      </c>
      <c r="AV563" s="134" t="s">
        <v>2</v>
      </c>
      <c r="AW563" s="134" t="s">
        <v>98</v>
      </c>
      <c r="AX563" s="134" t="s">
        <v>84</v>
      </c>
      <c r="AY563" s="136" t="s">
        <v>85</v>
      </c>
    </row>
    <row r="564" spans="1:65" s="143" customFormat="1" x14ac:dyDescent="0.2">
      <c r="B564" s="144"/>
      <c r="D564" s="121" t="s">
        <v>96</v>
      </c>
      <c r="E564" s="145" t="s">
        <v>10</v>
      </c>
      <c r="F564" s="146" t="s">
        <v>102</v>
      </c>
      <c r="H564" s="147">
        <v>2.504</v>
      </c>
      <c r="I564" s="148"/>
      <c r="L564" s="144"/>
      <c r="M564" s="149"/>
      <c r="N564" s="150"/>
      <c r="O564" s="150"/>
      <c r="P564" s="150"/>
      <c r="Q564" s="150"/>
      <c r="R564" s="150"/>
      <c r="S564" s="150"/>
      <c r="T564" s="151"/>
      <c r="AT564" s="145" t="s">
        <v>96</v>
      </c>
      <c r="AU564" s="145" t="s">
        <v>2</v>
      </c>
      <c r="AV564" s="143" t="s">
        <v>92</v>
      </c>
      <c r="AW564" s="143" t="s">
        <v>98</v>
      </c>
      <c r="AX564" s="143" t="s">
        <v>83</v>
      </c>
      <c r="AY564" s="145" t="s">
        <v>85</v>
      </c>
    </row>
    <row r="565" spans="1:65" s="14" customFormat="1" ht="21.6" customHeight="1" x14ac:dyDescent="0.2">
      <c r="A565" s="10"/>
      <c r="B565" s="106"/>
      <c r="C565" s="107" t="s">
        <v>573</v>
      </c>
      <c r="D565" s="107" t="s">
        <v>87</v>
      </c>
      <c r="E565" s="108" t="s">
        <v>574</v>
      </c>
      <c r="F565" s="109" t="s">
        <v>575</v>
      </c>
      <c r="G565" s="110" t="s">
        <v>144</v>
      </c>
      <c r="H565" s="111">
        <v>21.48</v>
      </c>
      <c r="I565" s="112"/>
      <c r="J565" s="113">
        <f>ROUND(I565*H565,2)</f>
        <v>0</v>
      </c>
      <c r="K565" s="109" t="s">
        <v>91</v>
      </c>
      <c r="L565" s="11"/>
      <c r="M565" s="114" t="s">
        <v>10</v>
      </c>
      <c r="N565" s="115" t="s">
        <v>27</v>
      </c>
      <c r="O565" s="116"/>
      <c r="P565" s="117">
        <f>O565*H565</f>
        <v>0</v>
      </c>
      <c r="Q565" s="117">
        <v>0.1094</v>
      </c>
      <c r="R565" s="117">
        <f>Q565*H565</f>
        <v>2.3499119999999998</v>
      </c>
      <c r="S565" s="117">
        <v>0</v>
      </c>
      <c r="T565" s="118">
        <f>S565*H565</f>
        <v>0</v>
      </c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R565" s="119" t="s">
        <v>92</v>
      </c>
      <c r="AT565" s="119" t="s">
        <v>87</v>
      </c>
      <c r="AU565" s="119" t="s">
        <v>2</v>
      </c>
      <c r="AY565" s="2" t="s">
        <v>85</v>
      </c>
      <c r="BE565" s="120">
        <f>IF(N565="základní",J565,0)</f>
        <v>0</v>
      </c>
      <c r="BF565" s="120">
        <f>IF(N565="snížená",J565,0)</f>
        <v>0</v>
      </c>
      <c r="BG565" s="120">
        <f>IF(N565="zákl. přenesená",J565,0)</f>
        <v>0</v>
      </c>
      <c r="BH565" s="120">
        <f>IF(N565="sníž. přenesená",J565,0)</f>
        <v>0</v>
      </c>
      <c r="BI565" s="120">
        <f>IF(N565="nulová",J565,0)</f>
        <v>0</v>
      </c>
      <c r="BJ565" s="2" t="s">
        <v>83</v>
      </c>
      <c r="BK565" s="120">
        <f>ROUND(I565*H565,2)</f>
        <v>0</v>
      </c>
      <c r="BL565" s="2" t="s">
        <v>92</v>
      </c>
      <c r="BM565" s="119" t="s">
        <v>576</v>
      </c>
    </row>
    <row r="566" spans="1:65" s="14" customFormat="1" ht="29.25" x14ac:dyDescent="0.2">
      <c r="A566" s="10"/>
      <c r="B566" s="11"/>
      <c r="C566" s="10"/>
      <c r="D566" s="121" t="s">
        <v>94</v>
      </c>
      <c r="E566" s="10"/>
      <c r="F566" s="122" t="s">
        <v>577</v>
      </c>
      <c r="G566" s="10"/>
      <c r="H566" s="10"/>
      <c r="I566" s="12"/>
      <c r="J566" s="10"/>
      <c r="K566" s="10"/>
      <c r="L566" s="11"/>
      <c r="M566" s="123"/>
      <c r="N566" s="124"/>
      <c r="O566" s="116"/>
      <c r="P566" s="116"/>
      <c r="Q566" s="116"/>
      <c r="R566" s="116"/>
      <c r="S566" s="116"/>
      <c r="T566" s="125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T566" s="2" t="s">
        <v>94</v>
      </c>
      <c r="AU566" s="2" t="s">
        <v>2</v>
      </c>
    </row>
    <row r="567" spans="1:65" s="134" customFormat="1" ht="22.5" x14ac:dyDescent="0.2">
      <c r="B567" s="135"/>
      <c r="D567" s="121" t="s">
        <v>96</v>
      </c>
      <c r="E567" s="136" t="s">
        <v>10</v>
      </c>
      <c r="F567" s="137" t="s">
        <v>578</v>
      </c>
      <c r="H567" s="138">
        <v>21.48</v>
      </c>
      <c r="I567" s="139"/>
      <c r="L567" s="135"/>
      <c r="M567" s="140"/>
      <c r="N567" s="141"/>
      <c r="O567" s="141"/>
      <c r="P567" s="141"/>
      <c r="Q567" s="141"/>
      <c r="R567" s="141"/>
      <c r="S567" s="141"/>
      <c r="T567" s="142"/>
      <c r="AT567" s="136" t="s">
        <v>96</v>
      </c>
      <c r="AU567" s="136" t="s">
        <v>2</v>
      </c>
      <c r="AV567" s="134" t="s">
        <v>2</v>
      </c>
      <c r="AW567" s="134" t="s">
        <v>98</v>
      </c>
      <c r="AX567" s="134" t="s">
        <v>83</v>
      </c>
      <c r="AY567" s="136" t="s">
        <v>85</v>
      </c>
    </row>
    <row r="568" spans="1:65" s="92" customFormat="1" ht="22.9" customHeight="1" x14ac:dyDescent="0.2">
      <c r="B568" s="93"/>
      <c r="D568" s="94" t="s">
        <v>81</v>
      </c>
      <c r="E568" s="104" t="s">
        <v>92</v>
      </c>
      <c r="F568" s="104" t="s">
        <v>579</v>
      </c>
      <c r="I568" s="96"/>
      <c r="J568" s="105">
        <f>BK568</f>
        <v>0</v>
      </c>
      <c r="L568" s="93"/>
      <c r="M568" s="98"/>
      <c r="N568" s="99"/>
      <c r="O568" s="99"/>
      <c r="P568" s="100">
        <f>SUM(P569:P681)</f>
        <v>0</v>
      </c>
      <c r="Q568" s="99"/>
      <c r="R568" s="100">
        <f>SUM(R569:R681)</f>
        <v>3211.6009063800002</v>
      </c>
      <c r="S568" s="99"/>
      <c r="T568" s="101">
        <f>SUM(T569:T681)</f>
        <v>0</v>
      </c>
      <c r="AR568" s="94" t="s">
        <v>83</v>
      </c>
      <c r="AT568" s="102" t="s">
        <v>81</v>
      </c>
      <c r="AU568" s="102" t="s">
        <v>83</v>
      </c>
      <c r="AY568" s="94" t="s">
        <v>85</v>
      </c>
      <c r="BK568" s="103">
        <f>SUM(BK569:BK681)</f>
        <v>0</v>
      </c>
    </row>
    <row r="569" spans="1:65" s="14" customFormat="1" ht="21.6" customHeight="1" x14ac:dyDescent="0.2">
      <c r="A569" s="10"/>
      <c r="B569" s="106"/>
      <c r="C569" s="107" t="s">
        <v>580</v>
      </c>
      <c r="D569" s="107" t="s">
        <v>87</v>
      </c>
      <c r="E569" s="108" t="s">
        <v>581</v>
      </c>
      <c r="F569" s="109" t="s">
        <v>582</v>
      </c>
      <c r="G569" s="110" t="s">
        <v>90</v>
      </c>
      <c r="H569" s="111">
        <v>1220.067</v>
      </c>
      <c r="I569" s="112"/>
      <c r="J569" s="113">
        <f>ROUND(I569*H569,2)</f>
        <v>0</v>
      </c>
      <c r="K569" s="109" t="s">
        <v>91</v>
      </c>
      <c r="L569" s="11"/>
      <c r="M569" s="114" t="s">
        <v>10</v>
      </c>
      <c r="N569" s="115" t="s">
        <v>27</v>
      </c>
      <c r="O569" s="116"/>
      <c r="P569" s="117">
        <f>O569*H569</f>
        <v>0</v>
      </c>
      <c r="Q569" s="117">
        <v>2.45343</v>
      </c>
      <c r="R569" s="117">
        <f>Q569*H569</f>
        <v>2993.3489798099999</v>
      </c>
      <c r="S569" s="117">
        <v>0</v>
      </c>
      <c r="T569" s="118">
        <f>S569*H569</f>
        <v>0</v>
      </c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R569" s="119" t="s">
        <v>92</v>
      </c>
      <c r="AT569" s="119" t="s">
        <v>87</v>
      </c>
      <c r="AU569" s="119" t="s">
        <v>2</v>
      </c>
      <c r="AY569" s="2" t="s">
        <v>85</v>
      </c>
      <c r="BE569" s="120">
        <f>IF(N569="základní",J569,0)</f>
        <v>0</v>
      </c>
      <c r="BF569" s="120">
        <f>IF(N569="snížená",J569,0)</f>
        <v>0</v>
      </c>
      <c r="BG569" s="120">
        <f>IF(N569="zákl. přenesená",J569,0)</f>
        <v>0</v>
      </c>
      <c r="BH569" s="120">
        <f>IF(N569="sníž. přenesená",J569,0)</f>
        <v>0</v>
      </c>
      <c r="BI569" s="120">
        <f>IF(N569="nulová",J569,0)</f>
        <v>0</v>
      </c>
      <c r="BJ569" s="2" t="s">
        <v>83</v>
      </c>
      <c r="BK569" s="120">
        <f>ROUND(I569*H569,2)</f>
        <v>0</v>
      </c>
      <c r="BL569" s="2" t="s">
        <v>92</v>
      </c>
      <c r="BM569" s="119" t="s">
        <v>583</v>
      </c>
    </row>
    <row r="570" spans="1:65" s="14" customFormat="1" ht="39" x14ac:dyDescent="0.2">
      <c r="A570" s="10"/>
      <c r="B570" s="11"/>
      <c r="C570" s="10"/>
      <c r="D570" s="121" t="s">
        <v>94</v>
      </c>
      <c r="E570" s="10"/>
      <c r="F570" s="122" t="s">
        <v>584</v>
      </c>
      <c r="G570" s="10"/>
      <c r="H570" s="10"/>
      <c r="I570" s="12"/>
      <c r="J570" s="10"/>
      <c r="K570" s="10"/>
      <c r="L570" s="11"/>
      <c r="M570" s="123"/>
      <c r="N570" s="124"/>
      <c r="O570" s="116"/>
      <c r="P570" s="116"/>
      <c r="Q570" s="116"/>
      <c r="R570" s="116"/>
      <c r="S570" s="116"/>
      <c r="T570" s="125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T570" s="2" t="s">
        <v>94</v>
      </c>
      <c r="AU570" s="2" t="s">
        <v>2</v>
      </c>
    </row>
    <row r="571" spans="1:65" s="126" customFormat="1" x14ac:dyDescent="0.2">
      <c r="B571" s="127"/>
      <c r="D571" s="121" t="s">
        <v>96</v>
      </c>
      <c r="E571" s="128" t="s">
        <v>10</v>
      </c>
      <c r="F571" s="129" t="s">
        <v>355</v>
      </c>
      <c r="H571" s="128" t="s">
        <v>10</v>
      </c>
      <c r="I571" s="130"/>
      <c r="L571" s="127"/>
      <c r="M571" s="131"/>
      <c r="N571" s="132"/>
      <c r="O571" s="132"/>
      <c r="P571" s="132"/>
      <c r="Q571" s="132"/>
      <c r="R571" s="132"/>
      <c r="S571" s="132"/>
      <c r="T571" s="133"/>
      <c r="AT571" s="128" t="s">
        <v>96</v>
      </c>
      <c r="AU571" s="128" t="s">
        <v>2</v>
      </c>
      <c r="AV571" s="126" t="s">
        <v>83</v>
      </c>
      <c r="AW571" s="126" t="s">
        <v>98</v>
      </c>
      <c r="AX571" s="126" t="s">
        <v>84</v>
      </c>
      <c r="AY571" s="128" t="s">
        <v>85</v>
      </c>
    </row>
    <row r="572" spans="1:65" s="126" customFormat="1" x14ac:dyDescent="0.2">
      <c r="B572" s="127"/>
      <c r="D572" s="121" t="s">
        <v>96</v>
      </c>
      <c r="E572" s="128" t="s">
        <v>10</v>
      </c>
      <c r="F572" s="129" t="s">
        <v>585</v>
      </c>
      <c r="H572" s="128" t="s">
        <v>10</v>
      </c>
      <c r="I572" s="130"/>
      <c r="L572" s="127"/>
      <c r="M572" s="131"/>
      <c r="N572" s="132"/>
      <c r="O572" s="132"/>
      <c r="P572" s="132"/>
      <c r="Q572" s="132"/>
      <c r="R572" s="132"/>
      <c r="S572" s="132"/>
      <c r="T572" s="133"/>
      <c r="AT572" s="128" t="s">
        <v>96</v>
      </c>
      <c r="AU572" s="128" t="s">
        <v>2</v>
      </c>
      <c r="AV572" s="126" t="s">
        <v>83</v>
      </c>
      <c r="AW572" s="126" t="s">
        <v>98</v>
      </c>
      <c r="AX572" s="126" t="s">
        <v>84</v>
      </c>
      <c r="AY572" s="128" t="s">
        <v>85</v>
      </c>
    </row>
    <row r="573" spans="1:65" s="126" customFormat="1" x14ac:dyDescent="0.2">
      <c r="B573" s="127"/>
      <c r="D573" s="121" t="s">
        <v>96</v>
      </c>
      <c r="E573" s="128" t="s">
        <v>10</v>
      </c>
      <c r="F573" s="129" t="s">
        <v>586</v>
      </c>
      <c r="H573" s="128" t="s">
        <v>10</v>
      </c>
      <c r="I573" s="130"/>
      <c r="L573" s="127"/>
      <c r="M573" s="131"/>
      <c r="N573" s="132"/>
      <c r="O573" s="132"/>
      <c r="P573" s="132"/>
      <c r="Q573" s="132"/>
      <c r="R573" s="132"/>
      <c r="S573" s="132"/>
      <c r="T573" s="133"/>
      <c r="AT573" s="128" t="s">
        <v>96</v>
      </c>
      <c r="AU573" s="128" t="s">
        <v>2</v>
      </c>
      <c r="AV573" s="126" t="s">
        <v>83</v>
      </c>
      <c r="AW573" s="126" t="s">
        <v>98</v>
      </c>
      <c r="AX573" s="126" t="s">
        <v>84</v>
      </c>
      <c r="AY573" s="128" t="s">
        <v>85</v>
      </c>
    </row>
    <row r="574" spans="1:65" s="134" customFormat="1" x14ac:dyDescent="0.2">
      <c r="B574" s="135"/>
      <c r="D574" s="121" t="s">
        <v>96</v>
      </c>
      <c r="E574" s="136" t="s">
        <v>10</v>
      </c>
      <c r="F574" s="137" t="s">
        <v>587</v>
      </c>
      <c r="H574" s="138">
        <v>510.10500000000002</v>
      </c>
      <c r="I574" s="139"/>
      <c r="L574" s="135"/>
      <c r="M574" s="140"/>
      <c r="N574" s="141"/>
      <c r="O574" s="141"/>
      <c r="P574" s="141"/>
      <c r="Q574" s="141"/>
      <c r="R574" s="141"/>
      <c r="S574" s="141"/>
      <c r="T574" s="142"/>
      <c r="AT574" s="136" t="s">
        <v>96</v>
      </c>
      <c r="AU574" s="136" t="s">
        <v>2</v>
      </c>
      <c r="AV574" s="134" t="s">
        <v>2</v>
      </c>
      <c r="AW574" s="134" t="s">
        <v>98</v>
      </c>
      <c r="AX574" s="134" t="s">
        <v>84</v>
      </c>
      <c r="AY574" s="136" t="s">
        <v>85</v>
      </c>
    </row>
    <row r="575" spans="1:65" s="126" customFormat="1" x14ac:dyDescent="0.2">
      <c r="B575" s="127"/>
      <c r="D575" s="121" t="s">
        <v>96</v>
      </c>
      <c r="E575" s="128" t="s">
        <v>10</v>
      </c>
      <c r="F575" s="129" t="s">
        <v>588</v>
      </c>
      <c r="H575" s="128" t="s">
        <v>10</v>
      </c>
      <c r="I575" s="130"/>
      <c r="L575" s="127"/>
      <c r="M575" s="131"/>
      <c r="N575" s="132"/>
      <c r="O575" s="132"/>
      <c r="P575" s="132"/>
      <c r="Q575" s="132"/>
      <c r="R575" s="132"/>
      <c r="S575" s="132"/>
      <c r="T575" s="133"/>
      <c r="AT575" s="128" t="s">
        <v>96</v>
      </c>
      <c r="AU575" s="128" t="s">
        <v>2</v>
      </c>
      <c r="AV575" s="126" t="s">
        <v>83</v>
      </c>
      <c r="AW575" s="126" t="s">
        <v>98</v>
      </c>
      <c r="AX575" s="126" t="s">
        <v>84</v>
      </c>
      <c r="AY575" s="128" t="s">
        <v>85</v>
      </c>
    </row>
    <row r="576" spans="1:65" s="134" customFormat="1" x14ac:dyDescent="0.2">
      <c r="B576" s="135"/>
      <c r="D576" s="121" t="s">
        <v>96</v>
      </c>
      <c r="E576" s="136" t="s">
        <v>10</v>
      </c>
      <c r="F576" s="137" t="s">
        <v>589</v>
      </c>
      <c r="H576" s="138">
        <v>12.96</v>
      </c>
      <c r="I576" s="139"/>
      <c r="L576" s="135"/>
      <c r="M576" s="140"/>
      <c r="N576" s="141"/>
      <c r="O576" s="141"/>
      <c r="P576" s="141"/>
      <c r="Q576" s="141"/>
      <c r="R576" s="141"/>
      <c r="S576" s="141"/>
      <c r="T576" s="142"/>
      <c r="AT576" s="136" t="s">
        <v>96</v>
      </c>
      <c r="AU576" s="136" t="s">
        <v>2</v>
      </c>
      <c r="AV576" s="134" t="s">
        <v>2</v>
      </c>
      <c r="AW576" s="134" t="s">
        <v>98</v>
      </c>
      <c r="AX576" s="134" t="s">
        <v>84</v>
      </c>
      <c r="AY576" s="136" t="s">
        <v>85</v>
      </c>
    </row>
    <row r="577" spans="2:51" s="134" customFormat="1" x14ac:dyDescent="0.2">
      <c r="B577" s="135"/>
      <c r="D577" s="121" t="s">
        <v>96</v>
      </c>
      <c r="E577" s="136" t="s">
        <v>10</v>
      </c>
      <c r="F577" s="137" t="s">
        <v>590</v>
      </c>
      <c r="H577" s="138">
        <v>7.968</v>
      </c>
      <c r="I577" s="139"/>
      <c r="L577" s="135"/>
      <c r="M577" s="140"/>
      <c r="N577" s="141"/>
      <c r="O577" s="141"/>
      <c r="P577" s="141"/>
      <c r="Q577" s="141"/>
      <c r="R577" s="141"/>
      <c r="S577" s="141"/>
      <c r="T577" s="142"/>
      <c r="AT577" s="136" t="s">
        <v>96</v>
      </c>
      <c r="AU577" s="136" t="s">
        <v>2</v>
      </c>
      <c r="AV577" s="134" t="s">
        <v>2</v>
      </c>
      <c r="AW577" s="134" t="s">
        <v>98</v>
      </c>
      <c r="AX577" s="134" t="s">
        <v>84</v>
      </c>
      <c r="AY577" s="136" t="s">
        <v>85</v>
      </c>
    </row>
    <row r="578" spans="2:51" s="134" customFormat="1" x14ac:dyDescent="0.2">
      <c r="B578" s="135"/>
      <c r="D578" s="121" t="s">
        <v>96</v>
      </c>
      <c r="E578" s="136" t="s">
        <v>10</v>
      </c>
      <c r="F578" s="137" t="s">
        <v>591</v>
      </c>
      <c r="H578" s="138">
        <v>5.4589999999999996</v>
      </c>
      <c r="I578" s="139"/>
      <c r="L578" s="135"/>
      <c r="M578" s="140"/>
      <c r="N578" s="141"/>
      <c r="O578" s="141"/>
      <c r="P578" s="141"/>
      <c r="Q578" s="141"/>
      <c r="R578" s="141"/>
      <c r="S578" s="141"/>
      <c r="T578" s="142"/>
      <c r="AT578" s="136" t="s">
        <v>96</v>
      </c>
      <c r="AU578" s="136" t="s">
        <v>2</v>
      </c>
      <c r="AV578" s="134" t="s">
        <v>2</v>
      </c>
      <c r="AW578" s="134" t="s">
        <v>98</v>
      </c>
      <c r="AX578" s="134" t="s">
        <v>84</v>
      </c>
      <c r="AY578" s="136" t="s">
        <v>85</v>
      </c>
    </row>
    <row r="579" spans="2:51" s="134" customFormat="1" x14ac:dyDescent="0.2">
      <c r="B579" s="135"/>
      <c r="D579" s="121" t="s">
        <v>96</v>
      </c>
      <c r="E579" s="136" t="s">
        <v>10</v>
      </c>
      <c r="F579" s="137" t="s">
        <v>592</v>
      </c>
      <c r="H579" s="138">
        <v>5.4589999999999996</v>
      </c>
      <c r="I579" s="139"/>
      <c r="L579" s="135"/>
      <c r="M579" s="140"/>
      <c r="N579" s="141"/>
      <c r="O579" s="141"/>
      <c r="P579" s="141"/>
      <c r="Q579" s="141"/>
      <c r="R579" s="141"/>
      <c r="S579" s="141"/>
      <c r="T579" s="142"/>
      <c r="AT579" s="136" t="s">
        <v>96</v>
      </c>
      <c r="AU579" s="136" t="s">
        <v>2</v>
      </c>
      <c r="AV579" s="134" t="s">
        <v>2</v>
      </c>
      <c r="AW579" s="134" t="s">
        <v>98</v>
      </c>
      <c r="AX579" s="134" t="s">
        <v>84</v>
      </c>
      <c r="AY579" s="136" t="s">
        <v>85</v>
      </c>
    </row>
    <row r="580" spans="2:51" s="134" customFormat="1" x14ac:dyDescent="0.2">
      <c r="B580" s="135"/>
      <c r="D580" s="121" t="s">
        <v>96</v>
      </c>
      <c r="E580" s="136" t="s">
        <v>10</v>
      </c>
      <c r="F580" s="137" t="s">
        <v>593</v>
      </c>
      <c r="H580" s="138">
        <v>5.0549999999999997</v>
      </c>
      <c r="I580" s="139"/>
      <c r="L580" s="135"/>
      <c r="M580" s="140"/>
      <c r="N580" s="141"/>
      <c r="O580" s="141"/>
      <c r="P580" s="141"/>
      <c r="Q580" s="141"/>
      <c r="R580" s="141"/>
      <c r="S580" s="141"/>
      <c r="T580" s="142"/>
      <c r="AT580" s="136" t="s">
        <v>96</v>
      </c>
      <c r="AU580" s="136" t="s">
        <v>2</v>
      </c>
      <c r="AV580" s="134" t="s">
        <v>2</v>
      </c>
      <c r="AW580" s="134" t="s">
        <v>98</v>
      </c>
      <c r="AX580" s="134" t="s">
        <v>84</v>
      </c>
      <c r="AY580" s="136" t="s">
        <v>85</v>
      </c>
    </row>
    <row r="581" spans="2:51" s="126" customFormat="1" x14ac:dyDescent="0.2">
      <c r="B581" s="127"/>
      <c r="D581" s="121" t="s">
        <v>96</v>
      </c>
      <c r="E581" s="128" t="s">
        <v>10</v>
      </c>
      <c r="F581" s="129" t="s">
        <v>594</v>
      </c>
      <c r="H581" s="128" t="s">
        <v>10</v>
      </c>
      <c r="I581" s="130"/>
      <c r="L581" s="127"/>
      <c r="M581" s="131"/>
      <c r="N581" s="132"/>
      <c r="O581" s="132"/>
      <c r="P581" s="132"/>
      <c r="Q581" s="132"/>
      <c r="R581" s="132"/>
      <c r="S581" s="132"/>
      <c r="T581" s="133"/>
      <c r="AT581" s="128" t="s">
        <v>96</v>
      </c>
      <c r="AU581" s="128" t="s">
        <v>2</v>
      </c>
      <c r="AV581" s="126" t="s">
        <v>83</v>
      </c>
      <c r="AW581" s="126" t="s">
        <v>98</v>
      </c>
      <c r="AX581" s="126" t="s">
        <v>84</v>
      </c>
      <c r="AY581" s="128" t="s">
        <v>85</v>
      </c>
    </row>
    <row r="582" spans="2:51" s="134" customFormat="1" x14ac:dyDescent="0.2">
      <c r="B582" s="135"/>
      <c r="D582" s="121" t="s">
        <v>96</v>
      </c>
      <c r="E582" s="136" t="s">
        <v>10</v>
      </c>
      <c r="F582" s="137" t="s">
        <v>595</v>
      </c>
      <c r="H582" s="138">
        <v>1.256</v>
      </c>
      <c r="I582" s="139"/>
      <c r="L582" s="135"/>
      <c r="M582" s="140"/>
      <c r="N582" s="141"/>
      <c r="O582" s="141"/>
      <c r="P582" s="141"/>
      <c r="Q582" s="141"/>
      <c r="R582" s="141"/>
      <c r="S582" s="141"/>
      <c r="T582" s="142"/>
      <c r="AT582" s="136" t="s">
        <v>96</v>
      </c>
      <c r="AU582" s="136" t="s">
        <v>2</v>
      </c>
      <c r="AV582" s="134" t="s">
        <v>2</v>
      </c>
      <c r="AW582" s="134" t="s">
        <v>98</v>
      </c>
      <c r="AX582" s="134" t="s">
        <v>84</v>
      </c>
      <c r="AY582" s="136" t="s">
        <v>85</v>
      </c>
    </row>
    <row r="583" spans="2:51" s="134" customFormat="1" ht="22.5" x14ac:dyDescent="0.2">
      <c r="B583" s="135"/>
      <c r="D583" s="121" t="s">
        <v>96</v>
      </c>
      <c r="E583" s="136" t="s">
        <v>10</v>
      </c>
      <c r="F583" s="137" t="s">
        <v>596</v>
      </c>
      <c r="H583" s="138">
        <v>2.9569999999999999</v>
      </c>
      <c r="I583" s="139"/>
      <c r="L583" s="135"/>
      <c r="M583" s="140"/>
      <c r="N583" s="141"/>
      <c r="O583" s="141"/>
      <c r="P583" s="141"/>
      <c r="Q583" s="141"/>
      <c r="R583" s="141"/>
      <c r="S583" s="141"/>
      <c r="T583" s="142"/>
      <c r="AT583" s="136" t="s">
        <v>96</v>
      </c>
      <c r="AU583" s="136" t="s">
        <v>2</v>
      </c>
      <c r="AV583" s="134" t="s">
        <v>2</v>
      </c>
      <c r="AW583" s="134" t="s">
        <v>98</v>
      </c>
      <c r="AX583" s="134" t="s">
        <v>84</v>
      </c>
      <c r="AY583" s="136" t="s">
        <v>85</v>
      </c>
    </row>
    <row r="584" spans="2:51" s="126" customFormat="1" x14ac:dyDescent="0.2">
      <c r="B584" s="127"/>
      <c r="D584" s="121" t="s">
        <v>96</v>
      </c>
      <c r="E584" s="128" t="s">
        <v>10</v>
      </c>
      <c r="F584" s="129" t="s">
        <v>597</v>
      </c>
      <c r="H584" s="128" t="s">
        <v>10</v>
      </c>
      <c r="I584" s="130"/>
      <c r="L584" s="127"/>
      <c r="M584" s="131"/>
      <c r="N584" s="132"/>
      <c r="O584" s="132"/>
      <c r="P584" s="132"/>
      <c r="Q584" s="132"/>
      <c r="R584" s="132"/>
      <c r="S584" s="132"/>
      <c r="T584" s="133"/>
      <c r="AT584" s="128" t="s">
        <v>96</v>
      </c>
      <c r="AU584" s="128" t="s">
        <v>2</v>
      </c>
      <c r="AV584" s="126" t="s">
        <v>83</v>
      </c>
      <c r="AW584" s="126" t="s">
        <v>98</v>
      </c>
      <c r="AX584" s="126" t="s">
        <v>84</v>
      </c>
      <c r="AY584" s="128" t="s">
        <v>85</v>
      </c>
    </row>
    <row r="585" spans="2:51" s="134" customFormat="1" x14ac:dyDescent="0.2">
      <c r="B585" s="135"/>
      <c r="D585" s="121" t="s">
        <v>96</v>
      </c>
      <c r="E585" s="136" t="s">
        <v>10</v>
      </c>
      <c r="F585" s="137" t="s">
        <v>598</v>
      </c>
      <c r="H585" s="138">
        <v>20.071000000000002</v>
      </c>
      <c r="I585" s="139"/>
      <c r="L585" s="135"/>
      <c r="M585" s="140"/>
      <c r="N585" s="141"/>
      <c r="O585" s="141"/>
      <c r="P585" s="141"/>
      <c r="Q585" s="141"/>
      <c r="R585" s="141"/>
      <c r="S585" s="141"/>
      <c r="T585" s="142"/>
      <c r="AT585" s="136" t="s">
        <v>96</v>
      </c>
      <c r="AU585" s="136" t="s">
        <v>2</v>
      </c>
      <c r="AV585" s="134" t="s">
        <v>2</v>
      </c>
      <c r="AW585" s="134" t="s">
        <v>98</v>
      </c>
      <c r="AX585" s="134" t="s">
        <v>84</v>
      </c>
      <c r="AY585" s="136" t="s">
        <v>85</v>
      </c>
    </row>
    <row r="586" spans="2:51" s="126" customFormat="1" x14ac:dyDescent="0.2">
      <c r="B586" s="127"/>
      <c r="D586" s="121" t="s">
        <v>96</v>
      </c>
      <c r="E586" s="128" t="s">
        <v>10</v>
      </c>
      <c r="F586" s="129" t="s">
        <v>599</v>
      </c>
      <c r="H586" s="128" t="s">
        <v>10</v>
      </c>
      <c r="I586" s="130"/>
      <c r="L586" s="127"/>
      <c r="M586" s="131"/>
      <c r="N586" s="132"/>
      <c r="O586" s="132"/>
      <c r="P586" s="132"/>
      <c r="Q586" s="132"/>
      <c r="R586" s="132"/>
      <c r="S586" s="132"/>
      <c r="T586" s="133"/>
      <c r="AT586" s="128" t="s">
        <v>96</v>
      </c>
      <c r="AU586" s="128" t="s">
        <v>2</v>
      </c>
      <c r="AV586" s="126" t="s">
        <v>83</v>
      </c>
      <c r="AW586" s="126" t="s">
        <v>98</v>
      </c>
      <c r="AX586" s="126" t="s">
        <v>84</v>
      </c>
      <c r="AY586" s="128" t="s">
        <v>85</v>
      </c>
    </row>
    <row r="587" spans="2:51" s="134" customFormat="1" ht="22.5" x14ac:dyDescent="0.2">
      <c r="B587" s="135"/>
      <c r="D587" s="121" t="s">
        <v>96</v>
      </c>
      <c r="E587" s="136" t="s">
        <v>10</v>
      </c>
      <c r="F587" s="137" t="s">
        <v>600</v>
      </c>
      <c r="H587" s="138">
        <v>27.077999999999999</v>
      </c>
      <c r="I587" s="139"/>
      <c r="L587" s="135"/>
      <c r="M587" s="140"/>
      <c r="N587" s="141"/>
      <c r="O587" s="141"/>
      <c r="P587" s="141"/>
      <c r="Q587" s="141"/>
      <c r="R587" s="141"/>
      <c r="S587" s="141"/>
      <c r="T587" s="142"/>
      <c r="AT587" s="136" t="s">
        <v>96</v>
      </c>
      <c r="AU587" s="136" t="s">
        <v>2</v>
      </c>
      <c r="AV587" s="134" t="s">
        <v>2</v>
      </c>
      <c r="AW587" s="134" t="s">
        <v>98</v>
      </c>
      <c r="AX587" s="134" t="s">
        <v>84</v>
      </c>
      <c r="AY587" s="136" t="s">
        <v>85</v>
      </c>
    </row>
    <row r="588" spans="2:51" s="162" customFormat="1" x14ac:dyDescent="0.2">
      <c r="B588" s="163"/>
      <c r="D588" s="121" t="s">
        <v>96</v>
      </c>
      <c r="E588" s="164" t="s">
        <v>10</v>
      </c>
      <c r="F588" s="165" t="s">
        <v>395</v>
      </c>
      <c r="H588" s="166">
        <v>598.36800000000005</v>
      </c>
      <c r="I588" s="167"/>
      <c r="L588" s="163"/>
      <c r="M588" s="168"/>
      <c r="N588" s="169"/>
      <c r="O588" s="169"/>
      <c r="P588" s="169"/>
      <c r="Q588" s="169"/>
      <c r="R588" s="169"/>
      <c r="S588" s="169"/>
      <c r="T588" s="170"/>
      <c r="AT588" s="164" t="s">
        <v>96</v>
      </c>
      <c r="AU588" s="164" t="s">
        <v>2</v>
      </c>
      <c r="AV588" s="162" t="s">
        <v>108</v>
      </c>
      <c r="AW588" s="162" t="s">
        <v>98</v>
      </c>
      <c r="AX588" s="162" t="s">
        <v>84</v>
      </c>
      <c r="AY588" s="164" t="s">
        <v>85</v>
      </c>
    </row>
    <row r="589" spans="2:51" s="126" customFormat="1" x14ac:dyDescent="0.2">
      <c r="B589" s="127"/>
      <c r="D589" s="121" t="s">
        <v>96</v>
      </c>
      <c r="E589" s="128" t="s">
        <v>10</v>
      </c>
      <c r="F589" s="129" t="s">
        <v>601</v>
      </c>
      <c r="H589" s="128" t="s">
        <v>10</v>
      </c>
      <c r="I589" s="130"/>
      <c r="L589" s="127"/>
      <c r="M589" s="131"/>
      <c r="N589" s="132"/>
      <c r="O589" s="132"/>
      <c r="P589" s="132"/>
      <c r="Q589" s="132"/>
      <c r="R589" s="132"/>
      <c r="S589" s="132"/>
      <c r="T589" s="133"/>
      <c r="AT589" s="128" t="s">
        <v>96</v>
      </c>
      <c r="AU589" s="128" t="s">
        <v>2</v>
      </c>
      <c r="AV589" s="126" t="s">
        <v>83</v>
      </c>
      <c r="AW589" s="126" t="s">
        <v>98</v>
      </c>
      <c r="AX589" s="126" t="s">
        <v>84</v>
      </c>
      <c r="AY589" s="128" t="s">
        <v>85</v>
      </c>
    </row>
    <row r="590" spans="2:51" s="134" customFormat="1" x14ac:dyDescent="0.2">
      <c r="B590" s="135"/>
      <c r="D590" s="121" t="s">
        <v>96</v>
      </c>
      <c r="E590" s="136" t="s">
        <v>10</v>
      </c>
      <c r="F590" s="137" t="s">
        <v>602</v>
      </c>
      <c r="H590" s="138">
        <v>575.28700000000003</v>
      </c>
      <c r="I590" s="139"/>
      <c r="L590" s="135"/>
      <c r="M590" s="140"/>
      <c r="N590" s="141"/>
      <c r="O590" s="141"/>
      <c r="P590" s="141"/>
      <c r="Q590" s="141"/>
      <c r="R590" s="141"/>
      <c r="S590" s="141"/>
      <c r="T590" s="142"/>
      <c r="AT590" s="136" t="s">
        <v>96</v>
      </c>
      <c r="AU590" s="136" t="s">
        <v>2</v>
      </c>
      <c r="AV590" s="134" t="s">
        <v>2</v>
      </c>
      <c r="AW590" s="134" t="s">
        <v>98</v>
      </c>
      <c r="AX590" s="134" t="s">
        <v>84</v>
      </c>
      <c r="AY590" s="136" t="s">
        <v>85</v>
      </c>
    </row>
    <row r="591" spans="2:51" s="134" customFormat="1" x14ac:dyDescent="0.2">
      <c r="B591" s="135"/>
      <c r="D591" s="121" t="s">
        <v>96</v>
      </c>
      <c r="E591" s="136" t="s">
        <v>10</v>
      </c>
      <c r="F591" s="137" t="s">
        <v>603</v>
      </c>
      <c r="H591" s="138">
        <v>9.0719999999999992</v>
      </c>
      <c r="I591" s="139"/>
      <c r="L591" s="135"/>
      <c r="M591" s="140"/>
      <c r="N591" s="141"/>
      <c r="O591" s="141"/>
      <c r="P591" s="141"/>
      <c r="Q591" s="141"/>
      <c r="R591" s="141"/>
      <c r="S591" s="141"/>
      <c r="T591" s="142"/>
      <c r="AT591" s="136" t="s">
        <v>96</v>
      </c>
      <c r="AU591" s="136" t="s">
        <v>2</v>
      </c>
      <c r="AV591" s="134" t="s">
        <v>2</v>
      </c>
      <c r="AW591" s="134" t="s">
        <v>98</v>
      </c>
      <c r="AX591" s="134" t="s">
        <v>84</v>
      </c>
      <c r="AY591" s="136" t="s">
        <v>85</v>
      </c>
    </row>
    <row r="592" spans="2:51" s="134" customFormat="1" x14ac:dyDescent="0.2">
      <c r="B592" s="135"/>
      <c r="D592" s="121" t="s">
        <v>96</v>
      </c>
      <c r="E592" s="136" t="s">
        <v>10</v>
      </c>
      <c r="F592" s="137" t="s">
        <v>604</v>
      </c>
      <c r="H592" s="138">
        <v>9.3049999999999997</v>
      </c>
      <c r="I592" s="139"/>
      <c r="L592" s="135"/>
      <c r="M592" s="140"/>
      <c r="N592" s="141"/>
      <c r="O592" s="141"/>
      <c r="P592" s="141"/>
      <c r="Q592" s="141"/>
      <c r="R592" s="141"/>
      <c r="S592" s="141"/>
      <c r="T592" s="142"/>
      <c r="AT592" s="136" t="s">
        <v>96</v>
      </c>
      <c r="AU592" s="136" t="s">
        <v>2</v>
      </c>
      <c r="AV592" s="134" t="s">
        <v>2</v>
      </c>
      <c r="AW592" s="134" t="s">
        <v>98</v>
      </c>
      <c r="AX592" s="134" t="s">
        <v>84</v>
      </c>
      <c r="AY592" s="136" t="s">
        <v>85</v>
      </c>
    </row>
    <row r="593" spans="1:65" s="134" customFormat="1" x14ac:dyDescent="0.2">
      <c r="B593" s="135"/>
      <c r="D593" s="121" t="s">
        <v>96</v>
      </c>
      <c r="E593" s="136" t="s">
        <v>10</v>
      </c>
      <c r="F593" s="137" t="s">
        <v>605</v>
      </c>
      <c r="H593" s="138">
        <v>9.0719999999999992</v>
      </c>
      <c r="I593" s="139"/>
      <c r="L593" s="135"/>
      <c r="M593" s="140"/>
      <c r="N593" s="141"/>
      <c r="O593" s="141"/>
      <c r="P593" s="141"/>
      <c r="Q593" s="141"/>
      <c r="R593" s="141"/>
      <c r="S593" s="141"/>
      <c r="T593" s="142"/>
      <c r="AT593" s="136" t="s">
        <v>96</v>
      </c>
      <c r="AU593" s="136" t="s">
        <v>2</v>
      </c>
      <c r="AV593" s="134" t="s">
        <v>2</v>
      </c>
      <c r="AW593" s="134" t="s">
        <v>98</v>
      </c>
      <c r="AX593" s="134" t="s">
        <v>84</v>
      </c>
      <c r="AY593" s="136" t="s">
        <v>85</v>
      </c>
    </row>
    <row r="594" spans="1:65" s="134" customFormat="1" x14ac:dyDescent="0.2">
      <c r="B594" s="135"/>
      <c r="D594" s="121" t="s">
        <v>96</v>
      </c>
      <c r="E594" s="136" t="s">
        <v>10</v>
      </c>
      <c r="F594" s="137" t="s">
        <v>606</v>
      </c>
      <c r="H594" s="138">
        <v>8.7119999999999997</v>
      </c>
      <c r="I594" s="139"/>
      <c r="L594" s="135"/>
      <c r="M594" s="140"/>
      <c r="N594" s="141"/>
      <c r="O594" s="141"/>
      <c r="P594" s="141"/>
      <c r="Q594" s="141"/>
      <c r="R594" s="141"/>
      <c r="S594" s="141"/>
      <c r="T594" s="142"/>
      <c r="AT594" s="136" t="s">
        <v>96</v>
      </c>
      <c r="AU594" s="136" t="s">
        <v>2</v>
      </c>
      <c r="AV594" s="134" t="s">
        <v>2</v>
      </c>
      <c r="AW594" s="134" t="s">
        <v>98</v>
      </c>
      <c r="AX594" s="134" t="s">
        <v>84</v>
      </c>
      <c r="AY594" s="136" t="s">
        <v>85</v>
      </c>
    </row>
    <row r="595" spans="1:65" s="134" customFormat="1" x14ac:dyDescent="0.2">
      <c r="B595" s="135"/>
      <c r="D595" s="121" t="s">
        <v>96</v>
      </c>
      <c r="E595" s="136" t="s">
        <v>10</v>
      </c>
      <c r="F595" s="137" t="s">
        <v>607</v>
      </c>
      <c r="H595" s="138">
        <v>3.81</v>
      </c>
      <c r="I595" s="139"/>
      <c r="L595" s="135"/>
      <c r="M595" s="140"/>
      <c r="N595" s="141"/>
      <c r="O595" s="141"/>
      <c r="P595" s="141"/>
      <c r="Q595" s="141"/>
      <c r="R595" s="141"/>
      <c r="S595" s="141"/>
      <c r="T595" s="142"/>
      <c r="AT595" s="136" t="s">
        <v>96</v>
      </c>
      <c r="AU595" s="136" t="s">
        <v>2</v>
      </c>
      <c r="AV595" s="134" t="s">
        <v>2</v>
      </c>
      <c r="AW595" s="134" t="s">
        <v>98</v>
      </c>
      <c r="AX595" s="134" t="s">
        <v>84</v>
      </c>
      <c r="AY595" s="136" t="s">
        <v>85</v>
      </c>
    </row>
    <row r="596" spans="1:65" s="134" customFormat="1" x14ac:dyDescent="0.2">
      <c r="B596" s="135"/>
      <c r="D596" s="121" t="s">
        <v>96</v>
      </c>
      <c r="E596" s="136" t="s">
        <v>10</v>
      </c>
      <c r="F596" s="137" t="s">
        <v>608</v>
      </c>
      <c r="H596" s="138">
        <v>6.4409999999999998</v>
      </c>
      <c r="I596" s="139"/>
      <c r="L596" s="135"/>
      <c r="M596" s="140"/>
      <c r="N596" s="141"/>
      <c r="O596" s="141"/>
      <c r="P596" s="141"/>
      <c r="Q596" s="141"/>
      <c r="R596" s="141"/>
      <c r="S596" s="141"/>
      <c r="T596" s="142"/>
      <c r="AT596" s="136" t="s">
        <v>96</v>
      </c>
      <c r="AU596" s="136" t="s">
        <v>2</v>
      </c>
      <c r="AV596" s="134" t="s">
        <v>2</v>
      </c>
      <c r="AW596" s="134" t="s">
        <v>98</v>
      </c>
      <c r="AX596" s="134" t="s">
        <v>84</v>
      </c>
      <c r="AY596" s="136" t="s">
        <v>85</v>
      </c>
    </row>
    <row r="597" spans="1:65" s="162" customFormat="1" x14ac:dyDescent="0.2">
      <c r="B597" s="163"/>
      <c r="D597" s="121" t="s">
        <v>96</v>
      </c>
      <c r="E597" s="164" t="s">
        <v>10</v>
      </c>
      <c r="F597" s="165" t="s">
        <v>395</v>
      </c>
      <c r="H597" s="166">
        <v>621.69899999999996</v>
      </c>
      <c r="I597" s="167"/>
      <c r="L597" s="163"/>
      <c r="M597" s="168"/>
      <c r="N597" s="169"/>
      <c r="O597" s="169"/>
      <c r="P597" s="169"/>
      <c r="Q597" s="169"/>
      <c r="R597" s="169"/>
      <c r="S597" s="169"/>
      <c r="T597" s="170"/>
      <c r="AT597" s="164" t="s">
        <v>96</v>
      </c>
      <c r="AU597" s="164" t="s">
        <v>2</v>
      </c>
      <c r="AV597" s="162" t="s">
        <v>108</v>
      </c>
      <c r="AW597" s="162" t="s">
        <v>98</v>
      </c>
      <c r="AX597" s="162" t="s">
        <v>84</v>
      </c>
      <c r="AY597" s="164" t="s">
        <v>85</v>
      </c>
    </row>
    <row r="598" spans="1:65" s="143" customFormat="1" x14ac:dyDescent="0.2">
      <c r="B598" s="144"/>
      <c r="D598" s="121" t="s">
        <v>96</v>
      </c>
      <c r="E598" s="145" t="s">
        <v>10</v>
      </c>
      <c r="F598" s="146" t="s">
        <v>102</v>
      </c>
      <c r="H598" s="147">
        <v>1220.067</v>
      </c>
      <c r="I598" s="148"/>
      <c r="L598" s="144"/>
      <c r="M598" s="149"/>
      <c r="N598" s="150"/>
      <c r="O598" s="150"/>
      <c r="P598" s="150"/>
      <c r="Q598" s="150"/>
      <c r="R598" s="150"/>
      <c r="S598" s="150"/>
      <c r="T598" s="151"/>
      <c r="AT598" s="145" t="s">
        <v>96</v>
      </c>
      <c r="AU598" s="145" t="s">
        <v>2</v>
      </c>
      <c r="AV598" s="143" t="s">
        <v>92</v>
      </c>
      <c r="AW598" s="143" t="s">
        <v>98</v>
      </c>
      <c r="AX598" s="143" t="s">
        <v>83</v>
      </c>
      <c r="AY598" s="145" t="s">
        <v>85</v>
      </c>
    </row>
    <row r="599" spans="1:65" s="14" customFormat="1" ht="21.6" customHeight="1" x14ac:dyDescent="0.2">
      <c r="A599" s="10"/>
      <c r="B599" s="106"/>
      <c r="C599" s="107" t="s">
        <v>609</v>
      </c>
      <c r="D599" s="107" t="s">
        <v>87</v>
      </c>
      <c r="E599" s="108" t="s">
        <v>610</v>
      </c>
      <c r="F599" s="109" t="s">
        <v>611</v>
      </c>
      <c r="G599" s="110" t="s">
        <v>144</v>
      </c>
      <c r="H599" s="111">
        <v>4675.2830000000004</v>
      </c>
      <c r="I599" s="112"/>
      <c r="J599" s="113">
        <f>ROUND(I599*H599,2)</f>
        <v>0</v>
      </c>
      <c r="K599" s="109" t="s">
        <v>91</v>
      </c>
      <c r="L599" s="11"/>
      <c r="M599" s="114" t="s">
        <v>10</v>
      </c>
      <c r="N599" s="115" t="s">
        <v>27</v>
      </c>
      <c r="O599" s="116"/>
      <c r="P599" s="117">
        <f>O599*H599</f>
        <v>0</v>
      </c>
      <c r="Q599" s="117">
        <v>5.5199999999999997E-3</v>
      </c>
      <c r="R599" s="117">
        <f>Q599*H599</f>
        <v>25.80756216</v>
      </c>
      <c r="S599" s="117">
        <v>0</v>
      </c>
      <c r="T599" s="118">
        <f>S599*H599</f>
        <v>0</v>
      </c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R599" s="119" t="s">
        <v>92</v>
      </c>
      <c r="AT599" s="119" t="s">
        <v>87</v>
      </c>
      <c r="AU599" s="119" t="s">
        <v>2</v>
      </c>
      <c r="AY599" s="2" t="s">
        <v>85</v>
      </c>
      <c r="BE599" s="120">
        <f>IF(N599="základní",J599,0)</f>
        <v>0</v>
      </c>
      <c r="BF599" s="120">
        <f>IF(N599="snížená",J599,0)</f>
        <v>0</v>
      </c>
      <c r="BG599" s="120">
        <f>IF(N599="zákl. přenesená",J599,0)</f>
        <v>0</v>
      </c>
      <c r="BH599" s="120">
        <f>IF(N599="sníž. přenesená",J599,0)</f>
        <v>0</v>
      </c>
      <c r="BI599" s="120">
        <f>IF(N599="nulová",J599,0)</f>
        <v>0</v>
      </c>
      <c r="BJ599" s="2" t="s">
        <v>83</v>
      </c>
      <c r="BK599" s="120">
        <f>ROUND(I599*H599,2)</f>
        <v>0</v>
      </c>
      <c r="BL599" s="2" t="s">
        <v>92</v>
      </c>
      <c r="BM599" s="119" t="s">
        <v>612</v>
      </c>
    </row>
    <row r="600" spans="1:65" s="14" customFormat="1" ht="19.5" x14ac:dyDescent="0.2">
      <c r="A600" s="10"/>
      <c r="B600" s="11"/>
      <c r="C600" s="10"/>
      <c r="D600" s="121" t="s">
        <v>94</v>
      </c>
      <c r="E600" s="10"/>
      <c r="F600" s="122" t="s">
        <v>613</v>
      </c>
      <c r="G600" s="10"/>
      <c r="H600" s="10"/>
      <c r="I600" s="12"/>
      <c r="J600" s="10"/>
      <c r="K600" s="10"/>
      <c r="L600" s="11"/>
      <c r="M600" s="123"/>
      <c r="N600" s="124"/>
      <c r="O600" s="116"/>
      <c r="P600" s="116"/>
      <c r="Q600" s="116"/>
      <c r="R600" s="116"/>
      <c r="S600" s="116"/>
      <c r="T600" s="125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T600" s="2" t="s">
        <v>94</v>
      </c>
      <c r="AU600" s="2" t="s">
        <v>2</v>
      </c>
    </row>
    <row r="601" spans="1:65" s="126" customFormat="1" x14ac:dyDescent="0.2">
      <c r="B601" s="127"/>
      <c r="D601" s="121" t="s">
        <v>96</v>
      </c>
      <c r="E601" s="128" t="s">
        <v>10</v>
      </c>
      <c r="F601" s="129" t="s">
        <v>586</v>
      </c>
      <c r="H601" s="128" t="s">
        <v>10</v>
      </c>
      <c r="I601" s="130"/>
      <c r="L601" s="127"/>
      <c r="M601" s="131"/>
      <c r="N601" s="132"/>
      <c r="O601" s="132"/>
      <c r="P601" s="132"/>
      <c r="Q601" s="132"/>
      <c r="R601" s="132"/>
      <c r="S601" s="132"/>
      <c r="T601" s="133"/>
      <c r="AT601" s="128" t="s">
        <v>96</v>
      </c>
      <c r="AU601" s="128" t="s">
        <v>2</v>
      </c>
      <c r="AV601" s="126" t="s">
        <v>83</v>
      </c>
      <c r="AW601" s="126" t="s">
        <v>98</v>
      </c>
      <c r="AX601" s="126" t="s">
        <v>84</v>
      </c>
      <c r="AY601" s="128" t="s">
        <v>85</v>
      </c>
    </row>
    <row r="602" spans="1:65" s="134" customFormat="1" x14ac:dyDescent="0.2">
      <c r="B602" s="135"/>
      <c r="D602" s="121" t="s">
        <v>96</v>
      </c>
      <c r="E602" s="136" t="s">
        <v>10</v>
      </c>
      <c r="F602" s="137" t="s">
        <v>614</v>
      </c>
      <c r="H602" s="138">
        <v>1821.8040000000001</v>
      </c>
      <c r="I602" s="139"/>
      <c r="L602" s="135"/>
      <c r="M602" s="140"/>
      <c r="N602" s="141"/>
      <c r="O602" s="141"/>
      <c r="P602" s="141"/>
      <c r="Q602" s="141"/>
      <c r="R602" s="141"/>
      <c r="S602" s="141"/>
      <c r="T602" s="142"/>
      <c r="AT602" s="136" t="s">
        <v>96</v>
      </c>
      <c r="AU602" s="136" t="s">
        <v>2</v>
      </c>
      <c r="AV602" s="134" t="s">
        <v>2</v>
      </c>
      <c r="AW602" s="134" t="s">
        <v>98</v>
      </c>
      <c r="AX602" s="134" t="s">
        <v>84</v>
      </c>
      <c r="AY602" s="136" t="s">
        <v>85</v>
      </c>
    </row>
    <row r="603" spans="1:65" s="134" customFormat="1" ht="33.75" x14ac:dyDescent="0.2">
      <c r="B603" s="135"/>
      <c r="D603" s="121" t="s">
        <v>96</v>
      </c>
      <c r="E603" s="136" t="s">
        <v>10</v>
      </c>
      <c r="F603" s="137" t="s">
        <v>615</v>
      </c>
      <c r="H603" s="138">
        <v>49.021999999999998</v>
      </c>
      <c r="I603" s="139"/>
      <c r="L603" s="135"/>
      <c r="M603" s="140"/>
      <c r="N603" s="141"/>
      <c r="O603" s="141"/>
      <c r="P603" s="141"/>
      <c r="Q603" s="141"/>
      <c r="R603" s="141"/>
      <c r="S603" s="141"/>
      <c r="T603" s="142"/>
      <c r="AT603" s="136" t="s">
        <v>96</v>
      </c>
      <c r="AU603" s="136" t="s">
        <v>2</v>
      </c>
      <c r="AV603" s="134" t="s">
        <v>2</v>
      </c>
      <c r="AW603" s="134" t="s">
        <v>98</v>
      </c>
      <c r="AX603" s="134" t="s">
        <v>84</v>
      </c>
      <c r="AY603" s="136" t="s">
        <v>85</v>
      </c>
    </row>
    <row r="604" spans="1:65" s="126" customFormat="1" x14ac:dyDescent="0.2">
      <c r="B604" s="127"/>
      <c r="D604" s="121" t="s">
        <v>96</v>
      </c>
      <c r="E604" s="128" t="s">
        <v>10</v>
      </c>
      <c r="F604" s="129" t="s">
        <v>588</v>
      </c>
      <c r="H604" s="128" t="s">
        <v>10</v>
      </c>
      <c r="I604" s="130"/>
      <c r="L604" s="127"/>
      <c r="M604" s="131"/>
      <c r="N604" s="132"/>
      <c r="O604" s="132"/>
      <c r="P604" s="132"/>
      <c r="Q604" s="132"/>
      <c r="R604" s="132"/>
      <c r="S604" s="132"/>
      <c r="T604" s="133"/>
      <c r="AT604" s="128" t="s">
        <v>96</v>
      </c>
      <c r="AU604" s="128" t="s">
        <v>2</v>
      </c>
      <c r="AV604" s="126" t="s">
        <v>83</v>
      </c>
      <c r="AW604" s="126" t="s">
        <v>98</v>
      </c>
      <c r="AX604" s="126" t="s">
        <v>84</v>
      </c>
      <c r="AY604" s="128" t="s">
        <v>85</v>
      </c>
    </row>
    <row r="605" spans="1:65" s="134" customFormat="1" x14ac:dyDescent="0.2">
      <c r="B605" s="135"/>
      <c r="D605" s="121" t="s">
        <v>96</v>
      </c>
      <c r="E605" s="136" t="s">
        <v>10</v>
      </c>
      <c r="F605" s="137" t="s">
        <v>616</v>
      </c>
      <c r="H605" s="138">
        <v>56.975999999999999</v>
      </c>
      <c r="I605" s="139"/>
      <c r="L605" s="135"/>
      <c r="M605" s="140"/>
      <c r="N605" s="141"/>
      <c r="O605" s="141"/>
      <c r="P605" s="141"/>
      <c r="Q605" s="141"/>
      <c r="R605" s="141"/>
      <c r="S605" s="141"/>
      <c r="T605" s="142"/>
      <c r="AT605" s="136" t="s">
        <v>96</v>
      </c>
      <c r="AU605" s="136" t="s">
        <v>2</v>
      </c>
      <c r="AV605" s="134" t="s">
        <v>2</v>
      </c>
      <c r="AW605" s="134" t="s">
        <v>98</v>
      </c>
      <c r="AX605" s="134" t="s">
        <v>84</v>
      </c>
      <c r="AY605" s="136" t="s">
        <v>85</v>
      </c>
    </row>
    <row r="606" spans="1:65" s="134" customFormat="1" x14ac:dyDescent="0.2">
      <c r="B606" s="135"/>
      <c r="D606" s="121" t="s">
        <v>96</v>
      </c>
      <c r="E606" s="136" t="s">
        <v>10</v>
      </c>
      <c r="F606" s="137" t="s">
        <v>617</v>
      </c>
      <c r="H606" s="138">
        <v>53.116999999999997</v>
      </c>
      <c r="I606" s="139"/>
      <c r="L606" s="135"/>
      <c r="M606" s="140"/>
      <c r="N606" s="141"/>
      <c r="O606" s="141"/>
      <c r="P606" s="141"/>
      <c r="Q606" s="141"/>
      <c r="R606" s="141"/>
      <c r="S606" s="141"/>
      <c r="T606" s="142"/>
      <c r="AT606" s="136" t="s">
        <v>96</v>
      </c>
      <c r="AU606" s="136" t="s">
        <v>2</v>
      </c>
      <c r="AV606" s="134" t="s">
        <v>2</v>
      </c>
      <c r="AW606" s="134" t="s">
        <v>98</v>
      </c>
      <c r="AX606" s="134" t="s">
        <v>84</v>
      </c>
      <c r="AY606" s="136" t="s">
        <v>85</v>
      </c>
    </row>
    <row r="607" spans="1:65" s="134" customFormat="1" x14ac:dyDescent="0.2">
      <c r="B607" s="135"/>
      <c r="D607" s="121" t="s">
        <v>96</v>
      </c>
      <c r="E607" s="136" t="s">
        <v>10</v>
      </c>
      <c r="F607" s="137" t="s">
        <v>618</v>
      </c>
      <c r="H607" s="138">
        <v>36.393999999999998</v>
      </c>
      <c r="I607" s="139"/>
      <c r="L607" s="135"/>
      <c r="M607" s="140"/>
      <c r="N607" s="141"/>
      <c r="O607" s="141"/>
      <c r="P607" s="141"/>
      <c r="Q607" s="141"/>
      <c r="R607" s="141"/>
      <c r="S607" s="141"/>
      <c r="T607" s="142"/>
      <c r="AT607" s="136" t="s">
        <v>96</v>
      </c>
      <c r="AU607" s="136" t="s">
        <v>2</v>
      </c>
      <c r="AV607" s="134" t="s">
        <v>2</v>
      </c>
      <c r="AW607" s="134" t="s">
        <v>98</v>
      </c>
      <c r="AX607" s="134" t="s">
        <v>84</v>
      </c>
      <c r="AY607" s="136" t="s">
        <v>85</v>
      </c>
    </row>
    <row r="608" spans="1:65" s="134" customFormat="1" x14ac:dyDescent="0.2">
      <c r="B608" s="135"/>
      <c r="D608" s="121" t="s">
        <v>96</v>
      </c>
      <c r="E608" s="136" t="s">
        <v>10</v>
      </c>
      <c r="F608" s="137" t="s">
        <v>619</v>
      </c>
      <c r="H608" s="138">
        <v>36.393999999999998</v>
      </c>
      <c r="I608" s="139"/>
      <c r="L608" s="135"/>
      <c r="M608" s="140"/>
      <c r="N608" s="141"/>
      <c r="O608" s="141"/>
      <c r="P608" s="141"/>
      <c r="Q608" s="141"/>
      <c r="R608" s="141"/>
      <c r="S608" s="141"/>
      <c r="T608" s="142"/>
      <c r="AT608" s="136" t="s">
        <v>96</v>
      </c>
      <c r="AU608" s="136" t="s">
        <v>2</v>
      </c>
      <c r="AV608" s="134" t="s">
        <v>2</v>
      </c>
      <c r="AW608" s="134" t="s">
        <v>98</v>
      </c>
      <c r="AX608" s="134" t="s">
        <v>84</v>
      </c>
      <c r="AY608" s="136" t="s">
        <v>85</v>
      </c>
    </row>
    <row r="609" spans="2:51" s="134" customFormat="1" x14ac:dyDescent="0.2">
      <c r="B609" s="135"/>
      <c r="D609" s="121" t="s">
        <v>96</v>
      </c>
      <c r="E609" s="136" t="s">
        <v>10</v>
      </c>
      <c r="F609" s="137" t="s">
        <v>620</v>
      </c>
      <c r="H609" s="138">
        <v>33.701000000000001</v>
      </c>
      <c r="I609" s="139"/>
      <c r="L609" s="135"/>
      <c r="M609" s="140"/>
      <c r="N609" s="141"/>
      <c r="O609" s="141"/>
      <c r="P609" s="141"/>
      <c r="Q609" s="141"/>
      <c r="R609" s="141"/>
      <c r="S609" s="141"/>
      <c r="T609" s="142"/>
      <c r="AT609" s="136" t="s">
        <v>96</v>
      </c>
      <c r="AU609" s="136" t="s">
        <v>2</v>
      </c>
      <c r="AV609" s="134" t="s">
        <v>2</v>
      </c>
      <c r="AW609" s="134" t="s">
        <v>98</v>
      </c>
      <c r="AX609" s="134" t="s">
        <v>84</v>
      </c>
      <c r="AY609" s="136" t="s">
        <v>85</v>
      </c>
    </row>
    <row r="610" spans="2:51" s="126" customFormat="1" x14ac:dyDescent="0.2">
      <c r="B610" s="127"/>
      <c r="D610" s="121" t="s">
        <v>96</v>
      </c>
      <c r="E610" s="128" t="s">
        <v>10</v>
      </c>
      <c r="F610" s="129" t="s">
        <v>594</v>
      </c>
      <c r="H610" s="128" t="s">
        <v>10</v>
      </c>
      <c r="I610" s="130"/>
      <c r="L610" s="127"/>
      <c r="M610" s="131"/>
      <c r="N610" s="132"/>
      <c r="O610" s="132"/>
      <c r="P610" s="132"/>
      <c r="Q610" s="132"/>
      <c r="R610" s="132"/>
      <c r="S610" s="132"/>
      <c r="T610" s="133"/>
      <c r="AT610" s="128" t="s">
        <v>96</v>
      </c>
      <c r="AU610" s="128" t="s">
        <v>2</v>
      </c>
      <c r="AV610" s="126" t="s">
        <v>83</v>
      </c>
      <c r="AW610" s="126" t="s">
        <v>98</v>
      </c>
      <c r="AX610" s="126" t="s">
        <v>84</v>
      </c>
      <c r="AY610" s="128" t="s">
        <v>85</v>
      </c>
    </row>
    <row r="611" spans="2:51" s="134" customFormat="1" x14ac:dyDescent="0.2">
      <c r="B611" s="135"/>
      <c r="D611" s="121" t="s">
        <v>96</v>
      </c>
      <c r="E611" s="136" t="s">
        <v>10</v>
      </c>
      <c r="F611" s="137" t="s">
        <v>621</v>
      </c>
      <c r="H611" s="138">
        <v>8.3729999999999993</v>
      </c>
      <c r="I611" s="139"/>
      <c r="L611" s="135"/>
      <c r="M611" s="140"/>
      <c r="N611" s="141"/>
      <c r="O611" s="141"/>
      <c r="P611" s="141"/>
      <c r="Q611" s="141"/>
      <c r="R611" s="141"/>
      <c r="S611" s="141"/>
      <c r="T611" s="142"/>
      <c r="AT611" s="136" t="s">
        <v>96</v>
      </c>
      <c r="AU611" s="136" t="s">
        <v>2</v>
      </c>
      <c r="AV611" s="134" t="s">
        <v>2</v>
      </c>
      <c r="AW611" s="134" t="s">
        <v>98</v>
      </c>
      <c r="AX611" s="134" t="s">
        <v>84</v>
      </c>
      <c r="AY611" s="136" t="s">
        <v>85</v>
      </c>
    </row>
    <row r="612" spans="2:51" s="134" customFormat="1" ht="22.5" x14ac:dyDescent="0.2">
      <c r="B612" s="135"/>
      <c r="D612" s="121" t="s">
        <v>96</v>
      </c>
      <c r="E612" s="136" t="s">
        <v>10</v>
      </c>
      <c r="F612" s="137" t="s">
        <v>622</v>
      </c>
      <c r="H612" s="138">
        <v>7.6509999999999998</v>
      </c>
      <c r="I612" s="139"/>
      <c r="L612" s="135"/>
      <c r="M612" s="140"/>
      <c r="N612" s="141"/>
      <c r="O612" s="141"/>
      <c r="P612" s="141"/>
      <c r="Q612" s="141"/>
      <c r="R612" s="141"/>
      <c r="S612" s="141"/>
      <c r="T612" s="142"/>
      <c r="AT612" s="136" t="s">
        <v>96</v>
      </c>
      <c r="AU612" s="136" t="s">
        <v>2</v>
      </c>
      <c r="AV612" s="134" t="s">
        <v>2</v>
      </c>
      <c r="AW612" s="134" t="s">
        <v>98</v>
      </c>
      <c r="AX612" s="134" t="s">
        <v>84</v>
      </c>
      <c r="AY612" s="136" t="s">
        <v>85</v>
      </c>
    </row>
    <row r="613" spans="2:51" s="126" customFormat="1" x14ac:dyDescent="0.2">
      <c r="B613" s="127"/>
      <c r="D613" s="121" t="s">
        <v>96</v>
      </c>
      <c r="E613" s="128" t="s">
        <v>10</v>
      </c>
      <c r="F613" s="129" t="s">
        <v>597</v>
      </c>
      <c r="H613" s="128" t="s">
        <v>10</v>
      </c>
      <c r="I613" s="130"/>
      <c r="L613" s="127"/>
      <c r="M613" s="131"/>
      <c r="N613" s="132"/>
      <c r="O613" s="132"/>
      <c r="P613" s="132"/>
      <c r="Q613" s="132"/>
      <c r="R613" s="132"/>
      <c r="S613" s="132"/>
      <c r="T613" s="133"/>
      <c r="AT613" s="128" t="s">
        <v>96</v>
      </c>
      <c r="AU613" s="128" t="s">
        <v>2</v>
      </c>
      <c r="AV613" s="126" t="s">
        <v>83</v>
      </c>
      <c r="AW613" s="126" t="s">
        <v>98</v>
      </c>
      <c r="AX613" s="126" t="s">
        <v>84</v>
      </c>
      <c r="AY613" s="128" t="s">
        <v>85</v>
      </c>
    </row>
    <row r="614" spans="2:51" s="134" customFormat="1" x14ac:dyDescent="0.2">
      <c r="B614" s="135"/>
      <c r="D614" s="121" t="s">
        <v>96</v>
      </c>
      <c r="E614" s="136" t="s">
        <v>10</v>
      </c>
      <c r="F614" s="137" t="s">
        <v>623</v>
      </c>
      <c r="H614" s="138">
        <v>71.683000000000007</v>
      </c>
      <c r="I614" s="139"/>
      <c r="L614" s="135"/>
      <c r="M614" s="140"/>
      <c r="N614" s="141"/>
      <c r="O614" s="141"/>
      <c r="P614" s="141"/>
      <c r="Q614" s="141"/>
      <c r="R614" s="141"/>
      <c r="S614" s="141"/>
      <c r="T614" s="142"/>
      <c r="AT614" s="136" t="s">
        <v>96</v>
      </c>
      <c r="AU614" s="136" t="s">
        <v>2</v>
      </c>
      <c r="AV614" s="134" t="s">
        <v>2</v>
      </c>
      <c r="AW614" s="134" t="s">
        <v>98</v>
      </c>
      <c r="AX614" s="134" t="s">
        <v>84</v>
      </c>
      <c r="AY614" s="136" t="s">
        <v>85</v>
      </c>
    </row>
    <row r="615" spans="2:51" s="126" customFormat="1" x14ac:dyDescent="0.2">
      <c r="B615" s="127"/>
      <c r="D615" s="121" t="s">
        <v>96</v>
      </c>
      <c r="E615" s="128" t="s">
        <v>10</v>
      </c>
      <c r="F615" s="129" t="s">
        <v>599</v>
      </c>
      <c r="H615" s="128" t="s">
        <v>10</v>
      </c>
      <c r="I615" s="130"/>
      <c r="L615" s="127"/>
      <c r="M615" s="131"/>
      <c r="N615" s="132"/>
      <c r="O615" s="132"/>
      <c r="P615" s="132"/>
      <c r="Q615" s="132"/>
      <c r="R615" s="132"/>
      <c r="S615" s="132"/>
      <c r="T615" s="133"/>
      <c r="AT615" s="128" t="s">
        <v>96</v>
      </c>
      <c r="AU615" s="128" t="s">
        <v>2</v>
      </c>
      <c r="AV615" s="126" t="s">
        <v>83</v>
      </c>
      <c r="AW615" s="126" t="s">
        <v>98</v>
      </c>
      <c r="AX615" s="126" t="s">
        <v>84</v>
      </c>
      <c r="AY615" s="128" t="s">
        <v>85</v>
      </c>
    </row>
    <row r="616" spans="2:51" s="134" customFormat="1" x14ac:dyDescent="0.2">
      <c r="B616" s="135"/>
      <c r="D616" s="121" t="s">
        <v>96</v>
      </c>
      <c r="E616" s="136" t="s">
        <v>10</v>
      </c>
      <c r="F616" s="137" t="s">
        <v>624</v>
      </c>
      <c r="H616" s="138">
        <v>40.872</v>
      </c>
      <c r="I616" s="139"/>
      <c r="L616" s="135"/>
      <c r="M616" s="140"/>
      <c r="N616" s="141"/>
      <c r="O616" s="141"/>
      <c r="P616" s="141"/>
      <c r="Q616" s="141"/>
      <c r="R616" s="141"/>
      <c r="S616" s="141"/>
      <c r="T616" s="142"/>
      <c r="AT616" s="136" t="s">
        <v>96</v>
      </c>
      <c r="AU616" s="136" t="s">
        <v>2</v>
      </c>
      <c r="AV616" s="134" t="s">
        <v>2</v>
      </c>
      <c r="AW616" s="134" t="s">
        <v>98</v>
      </c>
      <c r="AX616" s="134" t="s">
        <v>84</v>
      </c>
      <c r="AY616" s="136" t="s">
        <v>85</v>
      </c>
    </row>
    <row r="617" spans="2:51" s="134" customFormat="1" x14ac:dyDescent="0.2">
      <c r="B617" s="135"/>
      <c r="D617" s="121" t="s">
        <v>96</v>
      </c>
      <c r="E617" s="136" t="s">
        <v>10</v>
      </c>
      <c r="F617" s="137" t="s">
        <v>625</v>
      </c>
      <c r="H617" s="138">
        <v>3.9780000000000002</v>
      </c>
      <c r="I617" s="139"/>
      <c r="L617" s="135"/>
      <c r="M617" s="140"/>
      <c r="N617" s="141"/>
      <c r="O617" s="141"/>
      <c r="P617" s="141"/>
      <c r="Q617" s="141"/>
      <c r="R617" s="141"/>
      <c r="S617" s="141"/>
      <c r="T617" s="142"/>
      <c r="AT617" s="136" t="s">
        <v>96</v>
      </c>
      <c r="AU617" s="136" t="s">
        <v>2</v>
      </c>
      <c r="AV617" s="134" t="s">
        <v>2</v>
      </c>
      <c r="AW617" s="134" t="s">
        <v>98</v>
      </c>
      <c r="AX617" s="134" t="s">
        <v>84</v>
      </c>
      <c r="AY617" s="136" t="s">
        <v>85</v>
      </c>
    </row>
    <row r="618" spans="2:51" s="162" customFormat="1" x14ac:dyDescent="0.2">
      <c r="B618" s="163"/>
      <c r="D618" s="121" t="s">
        <v>96</v>
      </c>
      <c r="E618" s="164" t="s">
        <v>10</v>
      </c>
      <c r="F618" s="165" t="s">
        <v>395</v>
      </c>
      <c r="H618" s="166">
        <v>2219.9650000000001</v>
      </c>
      <c r="I618" s="167"/>
      <c r="L618" s="163"/>
      <c r="M618" s="168"/>
      <c r="N618" s="169"/>
      <c r="O618" s="169"/>
      <c r="P618" s="169"/>
      <c r="Q618" s="169"/>
      <c r="R618" s="169"/>
      <c r="S618" s="169"/>
      <c r="T618" s="170"/>
      <c r="AT618" s="164" t="s">
        <v>96</v>
      </c>
      <c r="AU618" s="164" t="s">
        <v>2</v>
      </c>
      <c r="AV618" s="162" t="s">
        <v>108</v>
      </c>
      <c r="AW618" s="162" t="s">
        <v>98</v>
      </c>
      <c r="AX618" s="162" t="s">
        <v>84</v>
      </c>
      <c r="AY618" s="164" t="s">
        <v>85</v>
      </c>
    </row>
    <row r="619" spans="2:51" s="126" customFormat="1" x14ac:dyDescent="0.2">
      <c r="B619" s="127"/>
      <c r="D619" s="121" t="s">
        <v>96</v>
      </c>
      <c r="E619" s="128" t="s">
        <v>10</v>
      </c>
      <c r="F619" s="129" t="s">
        <v>601</v>
      </c>
      <c r="H619" s="128" t="s">
        <v>10</v>
      </c>
      <c r="I619" s="130"/>
      <c r="L619" s="127"/>
      <c r="M619" s="131"/>
      <c r="N619" s="132"/>
      <c r="O619" s="132"/>
      <c r="P619" s="132"/>
      <c r="Q619" s="132"/>
      <c r="R619" s="132"/>
      <c r="S619" s="132"/>
      <c r="T619" s="133"/>
      <c r="AT619" s="128" t="s">
        <v>96</v>
      </c>
      <c r="AU619" s="128" t="s">
        <v>2</v>
      </c>
      <c r="AV619" s="126" t="s">
        <v>83</v>
      </c>
      <c r="AW619" s="126" t="s">
        <v>98</v>
      </c>
      <c r="AX619" s="126" t="s">
        <v>84</v>
      </c>
      <c r="AY619" s="128" t="s">
        <v>85</v>
      </c>
    </row>
    <row r="620" spans="2:51" s="134" customFormat="1" x14ac:dyDescent="0.2">
      <c r="B620" s="135"/>
      <c r="D620" s="121" t="s">
        <v>96</v>
      </c>
      <c r="E620" s="136" t="s">
        <v>10</v>
      </c>
      <c r="F620" s="137" t="s">
        <v>626</v>
      </c>
      <c r="H620" s="138">
        <v>2054.5970000000002</v>
      </c>
      <c r="I620" s="139"/>
      <c r="L620" s="135"/>
      <c r="M620" s="140"/>
      <c r="N620" s="141"/>
      <c r="O620" s="141"/>
      <c r="P620" s="141"/>
      <c r="Q620" s="141"/>
      <c r="R620" s="141"/>
      <c r="S620" s="141"/>
      <c r="T620" s="142"/>
      <c r="AT620" s="136" t="s">
        <v>96</v>
      </c>
      <c r="AU620" s="136" t="s">
        <v>2</v>
      </c>
      <c r="AV620" s="134" t="s">
        <v>2</v>
      </c>
      <c r="AW620" s="134" t="s">
        <v>98</v>
      </c>
      <c r="AX620" s="134" t="s">
        <v>84</v>
      </c>
      <c r="AY620" s="136" t="s">
        <v>85</v>
      </c>
    </row>
    <row r="621" spans="2:51" s="134" customFormat="1" ht="22.5" x14ac:dyDescent="0.2">
      <c r="B621" s="135"/>
      <c r="D621" s="121" t="s">
        <v>96</v>
      </c>
      <c r="E621" s="136" t="s">
        <v>10</v>
      </c>
      <c r="F621" s="137" t="s">
        <v>627</v>
      </c>
      <c r="H621" s="138">
        <v>91.302000000000007</v>
      </c>
      <c r="I621" s="139"/>
      <c r="L621" s="135"/>
      <c r="M621" s="140"/>
      <c r="N621" s="141"/>
      <c r="O621" s="141"/>
      <c r="P621" s="141"/>
      <c r="Q621" s="141"/>
      <c r="R621" s="141"/>
      <c r="S621" s="141"/>
      <c r="T621" s="142"/>
      <c r="AT621" s="136" t="s">
        <v>96</v>
      </c>
      <c r="AU621" s="136" t="s">
        <v>2</v>
      </c>
      <c r="AV621" s="134" t="s">
        <v>2</v>
      </c>
      <c r="AW621" s="134" t="s">
        <v>98</v>
      </c>
      <c r="AX621" s="134" t="s">
        <v>84</v>
      </c>
      <c r="AY621" s="136" t="s">
        <v>85</v>
      </c>
    </row>
    <row r="622" spans="2:51" s="134" customFormat="1" x14ac:dyDescent="0.2">
      <c r="B622" s="135"/>
      <c r="D622" s="121" t="s">
        <v>96</v>
      </c>
      <c r="E622" s="136" t="s">
        <v>10</v>
      </c>
      <c r="F622" s="137" t="s">
        <v>628</v>
      </c>
      <c r="H622" s="138">
        <v>60.48</v>
      </c>
      <c r="I622" s="139"/>
      <c r="L622" s="135"/>
      <c r="M622" s="140"/>
      <c r="N622" s="141"/>
      <c r="O622" s="141"/>
      <c r="P622" s="141"/>
      <c r="Q622" s="141"/>
      <c r="R622" s="141"/>
      <c r="S622" s="141"/>
      <c r="T622" s="142"/>
      <c r="AT622" s="136" t="s">
        <v>96</v>
      </c>
      <c r="AU622" s="136" t="s">
        <v>2</v>
      </c>
      <c r="AV622" s="134" t="s">
        <v>2</v>
      </c>
      <c r="AW622" s="134" t="s">
        <v>98</v>
      </c>
      <c r="AX622" s="134" t="s">
        <v>84</v>
      </c>
      <c r="AY622" s="136" t="s">
        <v>85</v>
      </c>
    </row>
    <row r="623" spans="2:51" s="134" customFormat="1" x14ac:dyDescent="0.2">
      <c r="B623" s="135"/>
      <c r="D623" s="121" t="s">
        <v>96</v>
      </c>
      <c r="E623" s="136" t="s">
        <v>10</v>
      </c>
      <c r="F623" s="137" t="s">
        <v>629</v>
      </c>
      <c r="H623" s="138">
        <v>62.036000000000001</v>
      </c>
      <c r="I623" s="139"/>
      <c r="L623" s="135"/>
      <c r="M623" s="140"/>
      <c r="N623" s="141"/>
      <c r="O623" s="141"/>
      <c r="P623" s="141"/>
      <c r="Q623" s="141"/>
      <c r="R623" s="141"/>
      <c r="S623" s="141"/>
      <c r="T623" s="142"/>
      <c r="AT623" s="136" t="s">
        <v>96</v>
      </c>
      <c r="AU623" s="136" t="s">
        <v>2</v>
      </c>
      <c r="AV623" s="134" t="s">
        <v>2</v>
      </c>
      <c r="AW623" s="134" t="s">
        <v>98</v>
      </c>
      <c r="AX623" s="134" t="s">
        <v>84</v>
      </c>
      <c r="AY623" s="136" t="s">
        <v>85</v>
      </c>
    </row>
    <row r="624" spans="2:51" s="134" customFormat="1" x14ac:dyDescent="0.2">
      <c r="B624" s="135"/>
      <c r="D624" s="121" t="s">
        <v>96</v>
      </c>
      <c r="E624" s="136" t="s">
        <v>10</v>
      </c>
      <c r="F624" s="137" t="s">
        <v>630</v>
      </c>
      <c r="H624" s="138">
        <v>60.48</v>
      </c>
      <c r="I624" s="139"/>
      <c r="L624" s="135"/>
      <c r="M624" s="140"/>
      <c r="N624" s="141"/>
      <c r="O624" s="141"/>
      <c r="P624" s="141"/>
      <c r="Q624" s="141"/>
      <c r="R624" s="141"/>
      <c r="S624" s="141"/>
      <c r="T624" s="142"/>
      <c r="AT624" s="136" t="s">
        <v>96</v>
      </c>
      <c r="AU624" s="136" t="s">
        <v>2</v>
      </c>
      <c r="AV624" s="134" t="s">
        <v>2</v>
      </c>
      <c r="AW624" s="134" t="s">
        <v>98</v>
      </c>
      <c r="AX624" s="134" t="s">
        <v>84</v>
      </c>
      <c r="AY624" s="136" t="s">
        <v>85</v>
      </c>
    </row>
    <row r="625" spans="1:65" s="134" customFormat="1" x14ac:dyDescent="0.2">
      <c r="B625" s="135"/>
      <c r="D625" s="121" t="s">
        <v>96</v>
      </c>
      <c r="E625" s="136" t="s">
        <v>10</v>
      </c>
      <c r="F625" s="137" t="s">
        <v>631</v>
      </c>
      <c r="H625" s="138">
        <v>58.08</v>
      </c>
      <c r="I625" s="139"/>
      <c r="L625" s="135"/>
      <c r="M625" s="140"/>
      <c r="N625" s="141"/>
      <c r="O625" s="141"/>
      <c r="P625" s="141"/>
      <c r="Q625" s="141"/>
      <c r="R625" s="141"/>
      <c r="S625" s="141"/>
      <c r="T625" s="142"/>
      <c r="AT625" s="136" t="s">
        <v>96</v>
      </c>
      <c r="AU625" s="136" t="s">
        <v>2</v>
      </c>
      <c r="AV625" s="134" t="s">
        <v>2</v>
      </c>
      <c r="AW625" s="134" t="s">
        <v>98</v>
      </c>
      <c r="AX625" s="134" t="s">
        <v>84</v>
      </c>
      <c r="AY625" s="136" t="s">
        <v>85</v>
      </c>
    </row>
    <row r="626" spans="1:65" s="134" customFormat="1" x14ac:dyDescent="0.2">
      <c r="B626" s="135"/>
      <c r="D626" s="121" t="s">
        <v>96</v>
      </c>
      <c r="E626" s="136" t="s">
        <v>10</v>
      </c>
      <c r="F626" s="137" t="s">
        <v>632</v>
      </c>
      <c r="H626" s="138">
        <v>25.402000000000001</v>
      </c>
      <c r="I626" s="139"/>
      <c r="L626" s="135"/>
      <c r="M626" s="140"/>
      <c r="N626" s="141"/>
      <c r="O626" s="141"/>
      <c r="P626" s="141"/>
      <c r="Q626" s="141"/>
      <c r="R626" s="141"/>
      <c r="S626" s="141"/>
      <c r="T626" s="142"/>
      <c r="AT626" s="136" t="s">
        <v>96</v>
      </c>
      <c r="AU626" s="136" t="s">
        <v>2</v>
      </c>
      <c r="AV626" s="134" t="s">
        <v>2</v>
      </c>
      <c r="AW626" s="134" t="s">
        <v>98</v>
      </c>
      <c r="AX626" s="134" t="s">
        <v>84</v>
      </c>
      <c r="AY626" s="136" t="s">
        <v>85</v>
      </c>
    </row>
    <row r="627" spans="1:65" s="134" customFormat="1" x14ac:dyDescent="0.2">
      <c r="B627" s="135"/>
      <c r="D627" s="121" t="s">
        <v>96</v>
      </c>
      <c r="E627" s="136" t="s">
        <v>10</v>
      </c>
      <c r="F627" s="137" t="s">
        <v>633</v>
      </c>
      <c r="H627" s="138">
        <v>42.941000000000003</v>
      </c>
      <c r="I627" s="139"/>
      <c r="L627" s="135"/>
      <c r="M627" s="140"/>
      <c r="N627" s="141"/>
      <c r="O627" s="141"/>
      <c r="P627" s="141"/>
      <c r="Q627" s="141"/>
      <c r="R627" s="141"/>
      <c r="S627" s="141"/>
      <c r="T627" s="142"/>
      <c r="AT627" s="136" t="s">
        <v>96</v>
      </c>
      <c r="AU627" s="136" t="s">
        <v>2</v>
      </c>
      <c r="AV627" s="134" t="s">
        <v>2</v>
      </c>
      <c r="AW627" s="134" t="s">
        <v>98</v>
      </c>
      <c r="AX627" s="134" t="s">
        <v>84</v>
      </c>
      <c r="AY627" s="136" t="s">
        <v>85</v>
      </c>
    </row>
    <row r="628" spans="1:65" s="162" customFormat="1" x14ac:dyDescent="0.2">
      <c r="B628" s="163"/>
      <c r="D628" s="121" t="s">
        <v>96</v>
      </c>
      <c r="E628" s="164" t="s">
        <v>10</v>
      </c>
      <c r="F628" s="165" t="s">
        <v>395</v>
      </c>
      <c r="H628" s="166">
        <v>2455.3180000000002</v>
      </c>
      <c r="I628" s="167"/>
      <c r="L628" s="163"/>
      <c r="M628" s="168"/>
      <c r="N628" s="169"/>
      <c r="O628" s="169"/>
      <c r="P628" s="169"/>
      <c r="Q628" s="169"/>
      <c r="R628" s="169"/>
      <c r="S628" s="169"/>
      <c r="T628" s="170"/>
      <c r="AT628" s="164" t="s">
        <v>96</v>
      </c>
      <c r="AU628" s="164" t="s">
        <v>2</v>
      </c>
      <c r="AV628" s="162" t="s">
        <v>108</v>
      </c>
      <c r="AW628" s="162" t="s">
        <v>98</v>
      </c>
      <c r="AX628" s="162" t="s">
        <v>84</v>
      </c>
      <c r="AY628" s="164" t="s">
        <v>85</v>
      </c>
    </row>
    <row r="629" spans="1:65" s="143" customFormat="1" x14ac:dyDescent="0.2">
      <c r="B629" s="144"/>
      <c r="D629" s="121" t="s">
        <v>96</v>
      </c>
      <c r="E629" s="145" t="s">
        <v>10</v>
      </c>
      <c r="F629" s="146" t="s">
        <v>102</v>
      </c>
      <c r="H629" s="147">
        <v>4675.2830000000004</v>
      </c>
      <c r="I629" s="148"/>
      <c r="L629" s="144"/>
      <c r="M629" s="149"/>
      <c r="N629" s="150"/>
      <c r="O629" s="150"/>
      <c r="P629" s="150"/>
      <c r="Q629" s="150"/>
      <c r="R629" s="150"/>
      <c r="S629" s="150"/>
      <c r="T629" s="151"/>
      <c r="AT629" s="145" t="s">
        <v>96</v>
      </c>
      <c r="AU629" s="145" t="s">
        <v>2</v>
      </c>
      <c r="AV629" s="143" t="s">
        <v>92</v>
      </c>
      <c r="AW629" s="143" t="s">
        <v>98</v>
      </c>
      <c r="AX629" s="143" t="s">
        <v>83</v>
      </c>
      <c r="AY629" s="145" t="s">
        <v>85</v>
      </c>
    </row>
    <row r="630" spans="1:65" s="14" customFormat="1" ht="21.6" customHeight="1" x14ac:dyDescent="0.2">
      <c r="A630" s="10"/>
      <c r="B630" s="106"/>
      <c r="C630" s="107" t="s">
        <v>634</v>
      </c>
      <c r="D630" s="107" t="s">
        <v>87</v>
      </c>
      <c r="E630" s="108" t="s">
        <v>635</v>
      </c>
      <c r="F630" s="109" t="s">
        <v>636</v>
      </c>
      <c r="G630" s="110" t="s">
        <v>144</v>
      </c>
      <c r="H630" s="111">
        <v>4675.2830000000004</v>
      </c>
      <c r="I630" s="112"/>
      <c r="J630" s="113">
        <f>ROUND(I630*H630,2)</f>
        <v>0</v>
      </c>
      <c r="K630" s="109" t="s">
        <v>91</v>
      </c>
      <c r="L630" s="11"/>
      <c r="M630" s="114" t="s">
        <v>10</v>
      </c>
      <c r="N630" s="115" t="s">
        <v>27</v>
      </c>
      <c r="O630" s="116"/>
      <c r="P630" s="117">
        <f>O630*H630</f>
        <v>0</v>
      </c>
      <c r="Q630" s="117">
        <v>0</v>
      </c>
      <c r="R630" s="117">
        <f>Q630*H630</f>
        <v>0</v>
      </c>
      <c r="S630" s="117">
        <v>0</v>
      </c>
      <c r="T630" s="118">
        <f>S630*H630</f>
        <v>0</v>
      </c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R630" s="119" t="s">
        <v>92</v>
      </c>
      <c r="AT630" s="119" t="s">
        <v>87</v>
      </c>
      <c r="AU630" s="119" t="s">
        <v>2</v>
      </c>
      <c r="AY630" s="2" t="s">
        <v>85</v>
      </c>
      <c r="BE630" s="120">
        <f>IF(N630="základní",J630,0)</f>
        <v>0</v>
      </c>
      <c r="BF630" s="120">
        <f>IF(N630="snížená",J630,0)</f>
        <v>0</v>
      </c>
      <c r="BG630" s="120">
        <f>IF(N630="zákl. přenesená",J630,0)</f>
        <v>0</v>
      </c>
      <c r="BH630" s="120">
        <f>IF(N630="sníž. přenesená",J630,0)</f>
        <v>0</v>
      </c>
      <c r="BI630" s="120">
        <f>IF(N630="nulová",J630,0)</f>
        <v>0</v>
      </c>
      <c r="BJ630" s="2" t="s">
        <v>83</v>
      </c>
      <c r="BK630" s="120">
        <f>ROUND(I630*H630,2)</f>
        <v>0</v>
      </c>
      <c r="BL630" s="2" t="s">
        <v>92</v>
      </c>
      <c r="BM630" s="119" t="s">
        <v>637</v>
      </c>
    </row>
    <row r="631" spans="1:65" s="14" customFormat="1" ht="19.5" x14ac:dyDescent="0.2">
      <c r="A631" s="10"/>
      <c r="B631" s="11"/>
      <c r="C631" s="10"/>
      <c r="D631" s="121" t="s">
        <v>94</v>
      </c>
      <c r="E631" s="10"/>
      <c r="F631" s="122" t="s">
        <v>638</v>
      </c>
      <c r="G631" s="10"/>
      <c r="H631" s="10"/>
      <c r="I631" s="12"/>
      <c r="J631" s="10"/>
      <c r="K631" s="10"/>
      <c r="L631" s="11"/>
      <c r="M631" s="123"/>
      <c r="N631" s="124"/>
      <c r="O631" s="116"/>
      <c r="P631" s="116"/>
      <c r="Q631" s="116"/>
      <c r="R631" s="116"/>
      <c r="S631" s="116"/>
      <c r="T631" s="125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T631" s="2" t="s">
        <v>94</v>
      </c>
      <c r="AU631" s="2" t="s">
        <v>2</v>
      </c>
    </row>
    <row r="632" spans="1:65" s="14" customFormat="1" ht="21.6" customHeight="1" x14ac:dyDescent="0.2">
      <c r="A632" s="10"/>
      <c r="B632" s="106"/>
      <c r="C632" s="107" t="s">
        <v>639</v>
      </c>
      <c r="D632" s="107" t="s">
        <v>87</v>
      </c>
      <c r="E632" s="108" t="s">
        <v>640</v>
      </c>
      <c r="F632" s="109" t="s">
        <v>641</v>
      </c>
      <c r="G632" s="110" t="s">
        <v>144</v>
      </c>
      <c r="H632" s="111">
        <v>3988.9560000000001</v>
      </c>
      <c r="I632" s="112"/>
      <c r="J632" s="113">
        <f>ROUND(I632*H632,2)</f>
        <v>0</v>
      </c>
      <c r="K632" s="109" t="s">
        <v>91</v>
      </c>
      <c r="L632" s="11"/>
      <c r="M632" s="114" t="s">
        <v>10</v>
      </c>
      <c r="N632" s="115" t="s">
        <v>27</v>
      </c>
      <c r="O632" s="116"/>
      <c r="P632" s="117">
        <f>O632*H632</f>
        <v>0</v>
      </c>
      <c r="Q632" s="117">
        <v>1E-3</v>
      </c>
      <c r="R632" s="117">
        <f>Q632*H632</f>
        <v>3.9889560000000004</v>
      </c>
      <c r="S632" s="117">
        <v>0</v>
      </c>
      <c r="T632" s="118">
        <f>S632*H632</f>
        <v>0</v>
      </c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R632" s="119" t="s">
        <v>92</v>
      </c>
      <c r="AT632" s="119" t="s">
        <v>87</v>
      </c>
      <c r="AU632" s="119" t="s">
        <v>2</v>
      </c>
      <c r="AY632" s="2" t="s">
        <v>85</v>
      </c>
      <c r="BE632" s="120">
        <f>IF(N632="základní",J632,0)</f>
        <v>0</v>
      </c>
      <c r="BF632" s="120">
        <f>IF(N632="snížená",J632,0)</f>
        <v>0</v>
      </c>
      <c r="BG632" s="120">
        <f>IF(N632="zákl. přenesená",J632,0)</f>
        <v>0</v>
      </c>
      <c r="BH632" s="120">
        <f>IF(N632="sníž. přenesená",J632,0)</f>
        <v>0</v>
      </c>
      <c r="BI632" s="120">
        <f>IF(N632="nulová",J632,0)</f>
        <v>0</v>
      </c>
      <c r="BJ632" s="2" t="s">
        <v>83</v>
      </c>
      <c r="BK632" s="120">
        <f>ROUND(I632*H632,2)</f>
        <v>0</v>
      </c>
      <c r="BL632" s="2" t="s">
        <v>92</v>
      </c>
      <c r="BM632" s="119" t="s">
        <v>642</v>
      </c>
    </row>
    <row r="633" spans="1:65" s="14" customFormat="1" ht="29.25" x14ac:dyDescent="0.2">
      <c r="A633" s="10"/>
      <c r="B633" s="11"/>
      <c r="C633" s="10"/>
      <c r="D633" s="121" t="s">
        <v>94</v>
      </c>
      <c r="E633" s="10"/>
      <c r="F633" s="122" t="s">
        <v>643</v>
      </c>
      <c r="G633" s="10"/>
      <c r="H633" s="10"/>
      <c r="I633" s="12"/>
      <c r="J633" s="10"/>
      <c r="K633" s="10"/>
      <c r="L633" s="11"/>
      <c r="M633" s="123"/>
      <c r="N633" s="124"/>
      <c r="O633" s="116"/>
      <c r="P633" s="116"/>
      <c r="Q633" s="116"/>
      <c r="R633" s="116"/>
      <c r="S633" s="116"/>
      <c r="T633" s="125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T633" s="2" t="s">
        <v>94</v>
      </c>
      <c r="AU633" s="2" t="s">
        <v>2</v>
      </c>
    </row>
    <row r="634" spans="1:65" s="126" customFormat="1" x14ac:dyDescent="0.2">
      <c r="B634" s="127"/>
      <c r="D634" s="121" t="s">
        <v>96</v>
      </c>
      <c r="E634" s="128" t="s">
        <v>10</v>
      </c>
      <c r="F634" s="129" t="s">
        <v>586</v>
      </c>
      <c r="H634" s="128" t="s">
        <v>10</v>
      </c>
      <c r="I634" s="130"/>
      <c r="L634" s="127"/>
      <c r="M634" s="131"/>
      <c r="N634" s="132"/>
      <c r="O634" s="132"/>
      <c r="P634" s="132"/>
      <c r="Q634" s="132"/>
      <c r="R634" s="132"/>
      <c r="S634" s="132"/>
      <c r="T634" s="133"/>
      <c r="AT634" s="128" t="s">
        <v>96</v>
      </c>
      <c r="AU634" s="128" t="s">
        <v>2</v>
      </c>
      <c r="AV634" s="126" t="s">
        <v>83</v>
      </c>
      <c r="AW634" s="126" t="s">
        <v>98</v>
      </c>
      <c r="AX634" s="126" t="s">
        <v>84</v>
      </c>
      <c r="AY634" s="128" t="s">
        <v>85</v>
      </c>
    </row>
    <row r="635" spans="1:65" s="134" customFormat="1" x14ac:dyDescent="0.2">
      <c r="B635" s="135"/>
      <c r="D635" s="121" t="s">
        <v>96</v>
      </c>
      <c r="E635" s="136" t="s">
        <v>10</v>
      </c>
      <c r="F635" s="137" t="s">
        <v>614</v>
      </c>
      <c r="H635" s="138">
        <v>1821.8040000000001</v>
      </c>
      <c r="I635" s="139"/>
      <c r="L635" s="135"/>
      <c r="M635" s="140"/>
      <c r="N635" s="141"/>
      <c r="O635" s="141"/>
      <c r="P635" s="141"/>
      <c r="Q635" s="141"/>
      <c r="R635" s="141"/>
      <c r="S635" s="141"/>
      <c r="T635" s="142"/>
      <c r="AT635" s="136" t="s">
        <v>96</v>
      </c>
      <c r="AU635" s="136" t="s">
        <v>2</v>
      </c>
      <c r="AV635" s="134" t="s">
        <v>2</v>
      </c>
      <c r="AW635" s="134" t="s">
        <v>98</v>
      </c>
      <c r="AX635" s="134" t="s">
        <v>84</v>
      </c>
      <c r="AY635" s="136" t="s">
        <v>85</v>
      </c>
    </row>
    <row r="636" spans="1:65" s="126" customFormat="1" x14ac:dyDescent="0.2">
      <c r="B636" s="127"/>
      <c r="D636" s="121" t="s">
        <v>96</v>
      </c>
      <c r="E636" s="128" t="s">
        <v>10</v>
      </c>
      <c r="F636" s="129" t="s">
        <v>597</v>
      </c>
      <c r="H636" s="128" t="s">
        <v>10</v>
      </c>
      <c r="I636" s="130"/>
      <c r="L636" s="127"/>
      <c r="M636" s="131"/>
      <c r="N636" s="132"/>
      <c r="O636" s="132"/>
      <c r="P636" s="132"/>
      <c r="Q636" s="132"/>
      <c r="R636" s="132"/>
      <c r="S636" s="132"/>
      <c r="T636" s="133"/>
      <c r="AT636" s="128" t="s">
        <v>96</v>
      </c>
      <c r="AU636" s="128" t="s">
        <v>2</v>
      </c>
      <c r="AV636" s="126" t="s">
        <v>83</v>
      </c>
      <c r="AW636" s="126" t="s">
        <v>98</v>
      </c>
      <c r="AX636" s="126" t="s">
        <v>84</v>
      </c>
      <c r="AY636" s="128" t="s">
        <v>85</v>
      </c>
    </row>
    <row r="637" spans="1:65" s="134" customFormat="1" x14ac:dyDescent="0.2">
      <c r="B637" s="135"/>
      <c r="D637" s="121" t="s">
        <v>96</v>
      </c>
      <c r="E637" s="136" t="s">
        <v>10</v>
      </c>
      <c r="F637" s="137" t="s">
        <v>623</v>
      </c>
      <c r="H637" s="138">
        <v>71.683000000000007</v>
      </c>
      <c r="I637" s="139"/>
      <c r="L637" s="135"/>
      <c r="M637" s="140"/>
      <c r="N637" s="141"/>
      <c r="O637" s="141"/>
      <c r="P637" s="141"/>
      <c r="Q637" s="141"/>
      <c r="R637" s="141"/>
      <c r="S637" s="141"/>
      <c r="T637" s="142"/>
      <c r="AT637" s="136" t="s">
        <v>96</v>
      </c>
      <c r="AU637" s="136" t="s">
        <v>2</v>
      </c>
      <c r="AV637" s="134" t="s">
        <v>2</v>
      </c>
      <c r="AW637" s="134" t="s">
        <v>98</v>
      </c>
      <c r="AX637" s="134" t="s">
        <v>84</v>
      </c>
      <c r="AY637" s="136" t="s">
        <v>85</v>
      </c>
    </row>
    <row r="638" spans="1:65" s="126" customFormat="1" x14ac:dyDescent="0.2">
      <c r="B638" s="127"/>
      <c r="D638" s="121" t="s">
        <v>96</v>
      </c>
      <c r="E638" s="128" t="s">
        <v>10</v>
      </c>
      <c r="F638" s="129" t="s">
        <v>599</v>
      </c>
      <c r="H638" s="128" t="s">
        <v>10</v>
      </c>
      <c r="I638" s="130"/>
      <c r="L638" s="127"/>
      <c r="M638" s="131"/>
      <c r="N638" s="132"/>
      <c r="O638" s="132"/>
      <c r="P638" s="132"/>
      <c r="Q638" s="132"/>
      <c r="R638" s="132"/>
      <c r="S638" s="132"/>
      <c r="T638" s="133"/>
      <c r="AT638" s="128" t="s">
        <v>96</v>
      </c>
      <c r="AU638" s="128" t="s">
        <v>2</v>
      </c>
      <c r="AV638" s="126" t="s">
        <v>83</v>
      </c>
      <c r="AW638" s="126" t="s">
        <v>98</v>
      </c>
      <c r="AX638" s="126" t="s">
        <v>84</v>
      </c>
      <c r="AY638" s="128" t="s">
        <v>85</v>
      </c>
    </row>
    <row r="639" spans="1:65" s="134" customFormat="1" x14ac:dyDescent="0.2">
      <c r="B639" s="135"/>
      <c r="D639" s="121" t="s">
        <v>96</v>
      </c>
      <c r="E639" s="136" t="s">
        <v>10</v>
      </c>
      <c r="F639" s="137" t="s">
        <v>624</v>
      </c>
      <c r="H639" s="138">
        <v>40.872</v>
      </c>
      <c r="I639" s="139"/>
      <c r="L639" s="135"/>
      <c r="M639" s="140"/>
      <c r="N639" s="141"/>
      <c r="O639" s="141"/>
      <c r="P639" s="141"/>
      <c r="Q639" s="141"/>
      <c r="R639" s="141"/>
      <c r="S639" s="141"/>
      <c r="T639" s="142"/>
      <c r="AT639" s="136" t="s">
        <v>96</v>
      </c>
      <c r="AU639" s="136" t="s">
        <v>2</v>
      </c>
      <c r="AV639" s="134" t="s">
        <v>2</v>
      </c>
      <c r="AW639" s="134" t="s">
        <v>98</v>
      </c>
      <c r="AX639" s="134" t="s">
        <v>84</v>
      </c>
      <c r="AY639" s="136" t="s">
        <v>85</v>
      </c>
    </row>
    <row r="640" spans="1:65" s="162" customFormat="1" x14ac:dyDescent="0.2">
      <c r="B640" s="163"/>
      <c r="D640" s="121" t="s">
        <v>96</v>
      </c>
      <c r="E640" s="164" t="s">
        <v>10</v>
      </c>
      <c r="F640" s="165" t="s">
        <v>395</v>
      </c>
      <c r="H640" s="166">
        <v>1934.3589999999999</v>
      </c>
      <c r="I640" s="167"/>
      <c r="L640" s="163"/>
      <c r="M640" s="168"/>
      <c r="N640" s="169"/>
      <c r="O640" s="169"/>
      <c r="P640" s="169"/>
      <c r="Q640" s="169"/>
      <c r="R640" s="169"/>
      <c r="S640" s="169"/>
      <c r="T640" s="170"/>
      <c r="AT640" s="164" t="s">
        <v>96</v>
      </c>
      <c r="AU640" s="164" t="s">
        <v>2</v>
      </c>
      <c r="AV640" s="162" t="s">
        <v>108</v>
      </c>
      <c r="AW640" s="162" t="s">
        <v>98</v>
      </c>
      <c r="AX640" s="162" t="s">
        <v>84</v>
      </c>
      <c r="AY640" s="164" t="s">
        <v>85</v>
      </c>
    </row>
    <row r="641" spans="1:65" s="126" customFormat="1" x14ac:dyDescent="0.2">
      <c r="B641" s="127"/>
      <c r="D641" s="121" t="s">
        <v>96</v>
      </c>
      <c r="E641" s="128" t="s">
        <v>10</v>
      </c>
      <c r="F641" s="129" t="s">
        <v>601</v>
      </c>
      <c r="H641" s="128" t="s">
        <v>10</v>
      </c>
      <c r="I641" s="130"/>
      <c r="L641" s="127"/>
      <c r="M641" s="131"/>
      <c r="N641" s="132"/>
      <c r="O641" s="132"/>
      <c r="P641" s="132"/>
      <c r="Q641" s="132"/>
      <c r="R641" s="132"/>
      <c r="S641" s="132"/>
      <c r="T641" s="133"/>
      <c r="AT641" s="128" t="s">
        <v>96</v>
      </c>
      <c r="AU641" s="128" t="s">
        <v>2</v>
      </c>
      <c r="AV641" s="126" t="s">
        <v>83</v>
      </c>
      <c r="AW641" s="126" t="s">
        <v>98</v>
      </c>
      <c r="AX641" s="126" t="s">
        <v>84</v>
      </c>
      <c r="AY641" s="128" t="s">
        <v>85</v>
      </c>
    </row>
    <row r="642" spans="1:65" s="134" customFormat="1" x14ac:dyDescent="0.2">
      <c r="B642" s="135"/>
      <c r="D642" s="121" t="s">
        <v>96</v>
      </c>
      <c r="E642" s="136" t="s">
        <v>10</v>
      </c>
      <c r="F642" s="137" t="s">
        <v>626</v>
      </c>
      <c r="H642" s="138">
        <v>2054.5970000000002</v>
      </c>
      <c r="I642" s="139"/>
      <c r="L642" s="135"/>
      <c r="M642" s="140"/>
      <c r="N642" s="141"/>
      <c r="O642" s="141"/>
      <c r="P642" s="141"/>
      <c r="Q642" s="141"/>
      <c r="R642" s="141"/>
      <c r="S642" s="141"/>
      <c r="T642" s="142"/>
      <c r="AT642" s="136" t="s">
        <v>96</v>
      </c>
      <c r="AU642" s="136" t="s">
        <v>2</v>
      </c>
      <c r="AV642" s="134" t="s">
        <v>2</v>
      </c>
      <c r="AW642" s="134" t="s">
        <v>98</v>
      </c>
      <c r="AX642" s="134" t="s">
        <v>84</v>
      </c>
      <c r="AY642" s="136" t="s">
        <v>85</v>
      </c>
    </row>
    <row r="643" spans="1:65" s="162" customFormat="1" x14ac:dyDescent="0.2">
      <c r="B643" s="163"/>
      <c r="D643" s="121" t="s">
        <v>96</v>
      </c>
      <c r="E643" s="164" t="s">
        <v>10</v>
      </c>
      <c r="F643" s="165" t="s">
        <v>395</v>
      </c>
      <c r="H643" s="166">
        <v>2054.5970000000002</v>
      </c>
      <c r="I643" s="167"/>
      <c r="L643" s="163"/>
      <c r="M643" s="168"/>
      <c r="N643" s="169"/>
      <c r="O643" s="169"/>
      <c r="P643" s="169"/>
      <c r="Q643" s="169"/>
      <c r="R643" s="169"/>
      <c r="S643" s="169"/>
      <c r="T643" s="170"/>
      <c r="AT643" s="164" t="s">
        <v>96</v>
      </c>
      <c r="AU643" s="164" t="s">
        <v>2</v>
      </c>
      <c r="AV643" s="162" t="s">
        <v>108</v>
      </c>
      <c r="AW643" s="162" t="s">
        <v>98</v>
      </c>
      <c r="AX643" s="162" t="s">
        <v>84</v>
      </c>
      <c r="AY643" s="164" t="s">
        <v>85</v>
      </c>
    </row>
    <row r="644" spans="1:65" s="143" customFormat="1" x14ac:dyDescent="0.2">
      <c r="B644" s="144"/>
      <c r="D644" s="121" t="s">
        <v>96</v>
      </c>
      <c r="E644" s="145" t="s">
        <v>10</v>
      </c>
      <c r="F644" s="146" t="s">
        <v>102</v>
      </c>
      <c r="H644" s="147">
        <v>3988.9560000000001</v>
      </c>
      <c r="I644" s="148"/>
      <c r="L644" s="144"/>
      <c r="M644" s="149"/>
      <c r="N644" s="150"/>
      <c r="O644" s="150"/>
      <c r="P644" s="150"/>
      <c r="Q644" s="150"/>
      <c r="R644" s="150"/>
      <c r="S644" s="150"/>
      <c r="T644" s="151"/>
      <c r="AT644" s="145" t="s">
        <v>96</v>
      </c>
      <c r="AU644" s="145" t="s">
        <v>2</v>
      </c>
      <c r="AV644" s="143" t="s">
        <v>92</v>
      </c>
      <c r="AW644" s="143" t="s">
        <v>98</v>
      </c>
      <c r="AX644" s="143" t="s">
        <v>83</v>
      </c>
      <c r="AY644" s="145" t="s">
        <v>85</v>
      </c>
    </row>
    <row r="645" spans="1:65" s="14" customFormat="1" ht="21.6" customHeight="1" x14ac:dyDescent="0.2">
      <c r="A645" s="10"/>
      <c r="B645" s="106"/>
      <c r="C645" s="107" t="s">
        <v>644</v>
      </c>
      <c r="D645" s="107" t="s">
        <v>87</v>
      </c>
      <c r="E645" s="108" t="s">
        <v>645</v>
      </c>
      <c r="F645" s="109" t="s">
        <v>646</v>
      </c>
      <c r="G645" s="110" t="s">
        <v>144</v>
      </c>
      <c r="H645" s="111">
        <v>3988.9560000000001</v>
      </c>
      <c r="I645" s="112"/>
      <c r="J645" s="113">
        <f>ROUND(I645*H645,2)</f>
        <v>0</v>
      </c>
      <c r="K645" s="109" t="s">
        <v>91</v>
      </c>
      <c r="L645" s="11"/>
      <c r="M645" s="114" t="s">
        <v>10</v>
      </c>
      <c r="N645" s="115" t="s">
        <v>27</v>
      </c>
      <c r="O645" s="116"/>
      <c r="P645" s="117">
        <f>O645*H645</f>
        <v>0</v>
      </c>
      <c r="Q645" s="117">
        <v>0</v>
      </c>
      <c r="R645" s="117">
        <f>Q645*H645</f>
        <v>0</v>
      </c>
      <c r="S645" s="117">
        <v>0</v>
      </c>
      <c r="T645" s="118">
        <f>S645*H645</f>
        <v>0</v>
      </c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R645" s="119" t="s">
        <v>92</v>
      </c>
      <c r="AT645" s="119" t="s">
        <v>87</v>
      </c>
      <c r="AU645" s="119" t="s">
        <v>2</v>
      </c>
      <c r="AY645" s="2" t="s">
        <v>85</v>
      </c>
      <c r="BE645" s="120">
        <f>IF(N645="základní",J645,0)</f>
        <v>0</v>
      </c>
      <c r="BF645" s="120">
        <f>IF(N645="snížená",J645,0)</f>
        <v>0</v>
      </c>
      <c r="BG645" s="120">
        <f>IF(N645="zákl. přenesená",J645,0)</f>
        <v>0</v>
      </c>
      <c r="BH645" s="120">
        <f>IF(N645="sníž. přenesená",J645,0)</f>
        <v>0</v>
      </c>
      <c r="BI645" s="120">
        <f>IF(N645="nulová",J645,0)</f>
        <v>0</v>
      </c>
      <c r="BJ645" s="2" t="s">
        <v>83</v>
      </c>
      <c r="BK645" s="120">
        <f>ROUND(I645*H645,2)</f>
        <v>0</v>
      </c>
      <c r="BL645" s="2" t="s">
        <v>92</v>
      </c>
      <c r="BM645" s="119" t="s">
        <v>647</v>
      </c>
    </row>
    <row r="646" spans="1:65" s="14" customFormat="1" ht="29.25" x14ac:dyDescent="0.2">
      <c r="A646" s="10"/>
      <c r="B646" s="11"/>
      <c r="C646" s="10"/>
      <c r="D646" s="121" t="s">
        <v>94</v>
      </c>
      <c r="E646" s="10"/>
      <c r="F646" s="122" t="s">
        <v>648</v>
      </c>
      <c r="G646" s="10"/>
      <c r="H646" s="10"/>
      <c r="I646" s="12"/>
      <c r="J646" s="10"/>
      <c r="K646" s="10"/>
      <c r="L646" s="11"/>
      <c r="M646" s="123"/>
      <c r="N646" s="124"/>
      <c r="O646" s="116"/>
      <c r="P646" s="116"/>
      <c r="Q646" s="116"/>
      <c r="R646" s="116"/>
      <c r="S646" s="116"/>
      <c r="T646" s="125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T646" s="2" t="s">
        <v>94</v>
      </c>
      <c r="AU646" s="2" t="s">
        <v>2</v>
      </c>
    </row>
    <row r="647" spans="1:65" s="14" customFormat="1" ht="14.45" customHeight="1" x14ac:dyDescent="0.2">
      <c r="A647" s="10"/>
      <c r="B647" s="106"/>
      <c r="C647" s="107" t="s">
        <v>649</v>
      </c>
      <c r="D647" s="107" t="s">
        <v>87</v>
      </c>
      <c r="E647" s="108" t="s">
        <v>650</v>
      </c>
      <c r="F647" s="109" t="s">
        <v>651</v>
      </c>
      <c r="G647" s="110" t="s">
        <v>117</v>
      </c>
      <c r="H647" s="111">
        <v>168.06299999999999</v>
      </c>
      <c r="I647" s="112"/>
      <c r="J647" s="113">
        <f>ROUND(I647*H647,2)</f>
        <v>0</v>
      </c>
      <c r="K647" s="109" t="s">
        <v>91</v>
      </c>
      <c r="L647" s="11"/>
      <c r="M647" s="114" t="s">
        <v>10</v>
      </c>
      <c r="N647" s="115" t="s">
        <v>27</v>
      </c>
      <c r="O647" s="116"/>
      <c r="P647" s="117">
        <f>O647*H647</f>
        <v>0</v>
      </c>
      <c r="Q647" s="117">
        <v>1.0551600000000001</v>
      </c>
      <c r="R647" s="117">
        <f>Q647*H647</f>
        <v>177.33335507999999</v>
      </c>
      <c r="S647" s="117">
        <v>0</v>
      </c>
      <c r="T647" s="118">
        <f>S647*H647</f>
        <v>0</v>
      </c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R647" s="119" t="s">
        <v>92</v>
      </c>
      <c r="AT647" s="119" t="s">
        <v>87</v>
      </c>
      <c r="AU647" s="119" t="s">
        <v>2</v>
      </c>
      <c r="AY647" s="2" t="s">
        <v>85</v>
      </c>
      <c r="BE647" s="120">
        <f>IF(N647="základní",J647,0)</f>
        <v>0</v>
      </c>
      <c r="BF647" s="120">
        <f>IF(N647="snížená",J647,0)</f>
        <v>0</v>
      </c>
      <c r="BG647" s="120">
        <f>IF(N647="zákl. přenesená",J647,0)</f>
        <v>0</v>
      </c>
      <c r="BH647" s="120">
        <f>IF(N647="sníž. přenesená",J647,0)</f>
        <v>0</v>
      </c>
      <c r="BI647" s="120">
        <f>IF(N647="nulová",J647,0)</f>
        <v>0</v>
      </c>
      <c r="BJ647" s="2" t="s">
        <v>83</v>
      </c>
      <c r="BK647" s="120">
        <f>ROUND(I647*H647,2)</f>
        <v>0</v>
      </c>
      <c r="BL647" s="2" t="s">
        <v>92</v>
      </c>
      <c r="BM647" s="119" t="s">
        <v>652</v>
      </c>
    </row>
    <row r="648" spans="1:65" s="14" customFormat="1" ht="58.5" x14ac:dyDescent="0.2">
      <c r="A648" s="10"/>
      <c r="B648" s="11"/>
      <c r="C648" s="10"/>
      <c r="D648" s="121" t="s">
        <v>94</v>
      </c>
      <c r="E648" s="10"/>
      <c r="F648" s="122" t="s">
        <v>653</v>
      </c>
      <c r="G648" s="10"/>
      <c r="H648" s="10"/>
      <c r="I648" s="12"/>
      <c r="J648" s="10"/>
      <c r="K648" s="10"/>
      <c r="L648" s="11"/>
      <c r="M648" s="123"/>
      <c r="N648" s="124"/>
      <c r="O648" s="116"/>
      <c r="P648" s="116"/>
      <c r="Q648" s="116"/>
      <c r="R648" s="116"/>
      <c r="S648" s="116"/>
      <c r="T648" s="125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T648" s="2" t="s">
        <v>94</v>
      </c>
      <c r="AU648" s="2" t="s">
        <v>2</v>
      </c>
    </row>
    <row r="649" spans="1:65" s="134" customFormat="1" x14ac:dyDescent="0.2">
      <c r="B649" s="135"/>
      <c r="D649" s="121" t="s">
        <v>96</v>
      </c>
      <c r="E649" s="136" t="s">
        <v>10</v>
      </c>
      <c r="F649" s="137" t="s">
        <v>654</v>
      </c>
      <c r="H649" s="138">
        <v>73.247</v>
      </c>
      <c r="I649" s="139"/>
      <c r="L649" s="135"/>
      <c r="M649" s="140"/>
      <c r="N649" s="141"/>
      <c r="O649" s="141"/>
      <c r="P649" s="141"/>
      <c r="Q649" s="141"/>
      <c r="R649" s="141"/>
      <c r="S649" s="141"/>
      <c r="T649" s="142"/>
      <c r="AT649" s="136" t="s">
        <v>96</v>
      </c>
      <c r="AU649" s="136" t="s">
        <v>2</v>
      </c>
      <c r="AV649" s="134" t="s">
        <v>2</v>
      </c>
      <c r="AW649" s="134" t="s">
        <v>98</v>
      </c>
      <c r="AX649" s="134" t="s">
        <v>84</v>
      </c>
      <c r="AY649" s="136" t="s">
        <v>85</v>
      </c>
    </row>
    <row r="650" spans="1:65" s="134" customFormat="1" x14ac:dyDescent="0.2">
      <c r="B650" s="135"/>
      <c r="D650" s="121" t="s">
        <v>96</v>
      </c>
      <c r="E650" s="136" t="s">
        <v>10</v>
      </c>
      <c r="F650" s="137" t="s">
        <v>655</v>
      </c>
      <c r="H650" s="138">
        <v>10.252000000000001</v>
      </c>
      <c r="I650" s="139"/>
      <c r="L650" s="135"/>
      <c r="M650" s="140"/>
      <c r="N650" s="141"/>
      <c r="O650" s="141"/>
      <c r="P650" s="141"/>
      <c r="Q650" s="141"/>
      <c r="R650" s="141"/>
      <c r="S650" s="141"/>
      <c r="T650" s="142"/>
      <c r="AT650" s="136" t="s">
        <v>96</v>
      </c>
      <c r="AU650" s="136" t="s">
        <v>2</v>
      </c>
      <c r="AV650" s="134" t="s">
        <v>2</v>
      </c>
      <c r="AW650" s="134" t="s">
        <v>98</v>
      </c>
      <c r="AX650" s="134" t="s">
        <v>84</v>
      </c>
      <c r="AY650" s="136" t="s">
        <v>85</v>
      </c>
    </row>
    <row r="651" spans="1:65" s="134" customFormat="1" x14ac:dyDescent="0.2">
      <c r="B651" s="135"/>
      <c r="D651" s="121" t="s">
        <v>96</v>
      </c>
      <c r="E651" s="136" t="s">
        <v>10</v>
      </c>
      <c r="F651" s="137" t="s">
        <v>656</v>
      </c>
      <c r="H651" s="138">
        <v>73.031000000000006</v>
      </c>
      <c r="I651" s="139"/>
      <c r="L651" s="135"/>
      <c r="M651" s="140"/>
      <c r="N651" s="141"/>
      <c r="O651" s="141"/>
      <c r="P651" s="141"/>
      <c r="Q651" s="141"/>
      <c r="R651" s="141"/>
      <c r="S651" s="141"/>
      <c r="T651" s="142"/>
      <c r="AT651" s="136" t="s">
        <v>96</v>
      </c>
      <c r="AU651" s="136" t="s">
        <v>2</v>
      </c>
      <c r="AV651" s="134" t="s">
        <v>2</v>
      </c>
      <c r="AW651" s="134" t="s">
        <v>98</v>
      </c>
      <c r="AX651" s="134" t="s">
        <v>84</v>
      </c>
      <c r="AY651" s="136" t="s">
        <v>85</v>
      </c>
    </row>
    <row r="652" spans="1:65" s="134" customFormat="1" x14ac:dyDescent="0.2">
      <c r="B652" s="135"/>
      <c r="D652" s="121" t="s">
        <v>96</v>
      </c>
      <c r="E652" s="136" t="s">
        <v>10</v>
      </c>
      <c r="F652" s="137" t="s">
        <v>657</v>
      </c>
      <c r="H652" s="138">
        <v>11.532999999999999</v>
      </c>
      <c r="I652" s="139"/>
      <c r="L652" s="135"/>
      <c r="M652" s="140"/>
      <c r="N652" s="141"/>
      <c r="O652" s="141"/>
      <c r="P652" s="141"/>
      <c r="Q652" s="141"/>
      <c r="R652" s="141"/>
      <c r="S652" s="141"/>
      <c r="T652" s="142"/>
      <c r="AT652" s="136" t="s">
        <v>96</v>
      </c>
      <c r="AU652" s="136" t="s">
        <v>2</v>
      </c>
      <c r="AV652" s="134" t="s">
        <v>2</v>
      </c>
      <c r="AW652" s="134" t="s">
        <v>98</v>
      </c>
      <c r="AX652" s="134" t="s">
        <v>84</v>
      </c>
      <c r="AY652" s="136" t="s">
        <v>85</v>
      </c>
    </row>
    <row r="653" spans="1:65" s="143" customFormat="1" x14ac:dyDescent="0.2">
      <c r="B653" s="144"/>
      <c r="D653" s="121" t="s">
        <v>96</v>
      </c>
      <c r="E653" s="145" t="s">
        <v>10</v>
      </c>
      <c r="F653" s="146" t="s">
        <v>102</v>
      </c>
      <c r="H653" s="147">
        <v>168.06299999999999</v>
      </c>
      <c r="I653" s="148"/>
      <c r="L653" s="144"/>
      <c r="M653" s="149"/>
      <c r="N653" s="150"/>
      <c r="O653" s="150"/>
      <c r="P653" s="150"/>
      <c r="Q653" s="150"/>
      <c r="R653" s="150"/>
      <c r="S653" s="150"/>
      <c r="T653" s="151"/>
      <c r="AT653" s="145" t="s">
        <v>96</v>
      </c>
      <c r="AU653" s="145" t="s">
        <v>2</v>
      </c>
      <c r="AV653" s="143" t="s">
        <v>92</v>
      </c>
      <c r="AW653" s="143" t="s">
        <v>98</v>
      </c>
      <c r="AX653" s="143" t="s">
        <v>83</v>
      </c>
      <c r="AY653" s="145" t="s">
        <v>85</v>
      </c>
    </row>
    <row r="654" spans="1:65" s="14" customFormat="1" ht="21.6" customHeight="1" x14ac:dyDescent="0.2">
      <c r="A654" s="10"/>
      <c r="B654" s="106"/>
      <c r="C654" s="107" t="s">
        <v>658</v>
      </c>
      <c r="D654" s="107" t="s">
        <v>87</v>
      </c>
      <c r="E654" s="108" t="s">
        <v>659</v>
      </c>
      <c r="F654" s="109" t="s">
        <v>660</v>
      </c>
      <c r="G654" s="110" t="s">
        <v>90</v>
      </c>
      <c r="H654" s="111">
        <v>2.226</v>
      </c>
      <c r="I654" s="112"/>
      <c r="J654" s="113">
        <f>ROUND(I654*H654,2)</f>
        <v>0</v>
      </c>
      <c r="K654" s="109" t="s">
        <v>91</v>
      </c>
      <c r="L654" s="11"/>
      <c r="M654" s="114" t="s">
        <v>10</v>
      </c>
      <c r="N654" s="115" t="s">
        <v>27</v>
      </c>
      <c r="O654" s="116"/>
      <c r="P654" s="117">
        <f>O654*H654</f>
        <v>0</v>
      </c>
      <c r="Q654" s="117">
        <v>2.4533700000000001</v>
      </c>
      <c r="R654" s="117">
        <f>Q654*H654</f>
        <v>5.4612016199999998</v>
      </c>
      <c r="S654" s="117">
        <v>0</v>
      </c>
      <c r="T654" s="118">
        <f>S654*H654</f>
        <v>0</v>
      </c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R654" s="119" t="s">
        <v>92</v>
      </c>
      <c r="AT654" s="119" t="s">
        <v>87</v>
      </c>
      <c r="AU654" s="119" t="s">
        <v>2</v>
      </c>
      <c r="AY654" s="2" t="s">
        <v>85</v>
      </c>
      <c r="BE654" s="120">
        <f>IF(N654="základní",J654,0)</f>
        <v>0</v>
      </c>
      <c r="BF654" s="120">
        <f>IF(N654="snížená",J654,0)</f>
        <v>0</v>
      </c>
      <c r="BG654" s="120">
        <f>IF(N654="zákl. přenesená",J654,0)</f>
        <v>0</v>
      </c>
      <c r="BH654" s="120">
        <f>IF(N654="sníž. přenesená",J654,0)</f>
        <v>0</v>
      </c>
      <c r="BI654" s="120">
        <f>IF(N654="nulová",J654,0)</f>
        <v>0</v>
      </c>
      <c r="BJ654" s="2" t="s">
        <v>83</v>
      </c>
      <c r="BK654" s="120">
        <f>ROUND(I654*H654,2)</f>
        <v>0</v>
      </c>
      <c r="BL654" s="2" t="s">
        <v>92</v>
      </c>
      <c r="BM654" s="119" t="s">
        <v>661</v>
      </c>
    </row>
    <row r="655" spans="1:65" s="14" customFormat="1" ht="29.25" x14ac:dyDescent="0.2">
      <c r="A655" s="10"/>
      <c r="B655" s="11"/>
      <c r="C655" s="10"/>
      <c r="D655" s="121" t="s">
        <v>94</v>
      </c>
      <c r="E655" s="10"/>
      <c r="F655" s="122" t="s">
        <v>662</v>
      </c>
      <c r="G655" s="10"/>
      <c r="H655" s="10"/>
      <c r="I655" s="12"/>
      <c r="J655" s="10"/>
      <c r="K655" s="10"/>
      <c r="L655" s="11"/>
      <c r="M655" s="123"/>
      <c r="N655" s="124"/>
      <c r="O655" s="116"/>
      <c r="P655" s="116"/>
      <c r="Q655" s="116"/>
      <c r="R655" s="116"/>
      <c r="S655" s="116"/>
      <c r="T655" s="125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T655" s="2" t="s">
        <v>94</v>
      </c>
      <c r="AU655" s="2" t="s">
        <v>2</v>
      </c>
    </row>
    <row r="656" spans="1:65" s="126" customFormat="1" x14ac:dyDescent="0.2">
      <c r="B656" s="127"/>
      <c r="D656" s="121" t="s">
        <v>96</v>
      </c>
      <c r="E656" s="128" t="s">
        <v>10</v>
      </c>
      <c r="F656" s="129" t="s">
        <v>355</v>
      </c>
      <c r="H656" s="128" t="s">
        <v>10</v>
      </c>
      <c r="I656" s="130"/>
      <c r="L656" s="127"/>
      <c r="M656" s="131"/>
      <c r="N656" s="132"/>
      <c r="O656" s="132"/>
      <c r="P656" s="132"/>
      <c r="Q656" s="132"/>
      <c r="R656" s="132"/>
      <c r="S656" s="132"/>
      <c r="T656" s="133"/>
      <c r="AT656" s="128" t="s">
        <v>96</v>
      </c>
      <c r="AU656" s="128" t="s">
        <v>2</v>
      </c>
      <c r="AV656" s="126" t="s">
        <v>83</v>
      </c>
      <c r="AW656" s="126" t="s">
        <v>98</v>
      </c>
      <c r="AX656" s="126" t="s">
        <v>84</v>
      </c>
      <c r="AY656" s="128" t="s">
        <v>85</v>
      </c>
    </row>
    <row r="657" spans="1:65" s="126" customFormat="1" x14ac:dyDescent="0.2">
      <c r="B657" s="127"/>
      <c r="D657" s="121" t="s">
        <v>96</v>
      </c>
      <c r="E657" s="128" t="s">
        <v>10</v>
      </c>
      <c r="F657" s="129" t="s">
        <v>663</v>
      </c>
      <c r="H657" s="128" t="s">
        <v>10</v>
      </c>
      <c r="I657" s="130"/>
      <c r="L657" s="127"/>
      <c r="M657" s="131"/>
      <c r="N657" s="132"/>
      <c r="O657" s="132"/>
      <c r="P657" s="132"/>
      <c r="Q657" s="132"/>
      <c r="R657" s="132"/>
      <c r="S657" s="132"/>
      <c r="T657" s="133"/>
      <c r="AT657" s="128" t="s">
        <v>96</v>
      </c>
      <c r="AU657" s="128" t="s">
        <v>2</v>
      </c>
      <c r="AV657" s="126" t="s">
        <v>83</v>
      </c>
      <c r="AW657" s="126" t="s">
        <v>98</v>
      </c>
      <c r="AX657" s="126" t="s">
        <v>84</v>
      </c>
      <c r="AY657" s="128" t="s">
        <v>85</v>
      </c>
    </row>
    <row r="658" spans="1:65" s="134" customFormat="1" x14ac:dyDescent="0.2">
      <c r="B658" s="135"/>
      <c r="D658" s="121" t="s">
        <v>96</v>
      </c>
      <c r="E658" s="136" t="s">
        <v>10</v>
      </c>
      <c r="F658" s="137" t="s">
        <v>664</v>
      </c>
      <c r="H658" s="138">
        <v>1.05</v>
      </c>
      <c r="I658" s="139"/>
      <c r="L658" s="135"/>
      <c r="M658" s="140"/>
      <c r="N658" s="141"/>
      <c r="O658" s="141"/>
      <c r="P658" s="141"/>
      <c r="Q658" s="141"/>
      <c r="R658" s="141"/>
      <c r="S658" s="141"/>
      <c r="T658" s="142"/>
      <c r="AT658" s="136" t="s">
        <v>96</v>
      </c>
      <c r="AU658" s="136" t="s">
        <v>2</v>
      </c>
      <c r="AV658" s="134" t="s">
        <v>2</v>
      </c>
      <c r="AW658" s="134" t="s">
        <v>98</v>
      </c>
      <c r="AX658" s="134" t="s">
        <v>84</v>
      </c>
      <c r="AY658" s="136" t="s">
        <v>85</v>
      </c>
    </row>
    <row r="659" spans="1:65" s="134" customFormat="1" x14ac:dyDescent="0.2">
      <c r="B659" s="135"/>
      <c r="D659" s="121" t="s">
        <v>96</v>
      </c>
      <c r="E659" s="136" t="s">
        <v>10</v>
      </c>
      <c r="F659" s="137" t="s">
        <v>665</v>
      </c>
      <c r="H659" s="138">
        <v>1.1759999999999999</v>
      </c>
      <c r="I659" s="139"/>
      <c r="L659" s="135"/>
      <c r="M659" s="140"/>
      <c r="N659" s="141"/>
      <c r="O659" s="141"/>
      <c r="P659" s="141"/>
      <c r="Q659" s="141"/>
      <c r="R659" s="141"/>
      <c r="S659" s="141"/>
      <c r="T659" s="142"/>
      <c r="AT659" s="136" t="s">
        <v>96</v>
      </c>
      <c r="AU659" s="136" t="s">
        <v>2</v>
      </c>
      <c r="AV659" s="134" t="s">
        <v>2</v>
      </c>
      <c r="AW659" s="134" t="s">
        <v>98</v>
      </c>
      <c r="AX659" s="134" t="s">
        <v>84</v>
      </c>
      <c r="AY659" s="136" t="s">
        <v>85</v>
      </c>
    </row>
    <row r="660" spans="1:65" s="143" customFormat="1" x14ac:dyDescent="0.2">
      <c r="B660" s="144"/>
      <c r="D660" s="121" t="s">
        <v>96</v>
      </c>
      <c r="E660" s="145" t="s">
        <v>10</v>
      </c>
      <c r="F660" s="146" t="s">
        <v>102</v>
      </c>
      <c r="H660" s="147">
        <v>2.226</v>
      </c>
      <c r="I660" s="148"/>
      <c r="L660" s="144"/>
      <c r="M660" s="149"/>
      <c r="N660" s="150"/>
      <c r="O660" s="150"/>
      <c r="P660" s="150"/>
      <c r="Q660" s="150"/>
      <c r="R660" s="150"/>
      <c r="S660" s="150"/>
      <c r="T660" s="151"/>
      <c r="AT660" s="145" t="s">
        <v>96</v>
      </c>
      <c r="AU660" s="145" t="s">
        <v>2</v>
      </c>
      <c r="AV660" s="143" t="s">
        <v>92</v>
      </c>
      <c r="AW660" s="143" t="s">
        <v>98</v>
      </c>
      <c r="AX660" s="143" t="s">
        <v>83</v>
      </c>
      <c r="AY660" s="145" t="s">
        <v>85</v>
      </c>
    </row>
    <row r="661" spans="1:65" s="14" customFormat="1" ht="21.6" customHeight="1" x14ac:dyDescent="0.2">
      <c r="A661" s="10"/>
      <c r="B661" s="106"/>
      <c r="C661" s="107" t="s">
        <v>666</v>
      </c>
      <c r="D661" s="107" t="s">
        <v>87</v>
      </c>
      <c r="E661" s="108" t="s">
        <v>667</v>
      </c>
      <c r="F661" s="109" t="s">
        <v>668</v>
      </c>
      <c r="G661" s="110" t="s">
        <v>117</v>
      </c>
      <c r="H661" s="111">
        <v>0.60099999999999998</v>
      </c>
      <c r="I661" s="112"/>
      <c r="J661" s="113">
        <f>ROUND(I661*H661,2)</f>
        <v>0</v>
      </c>
      <c r="K661" s="109" t="s">
        <v>91</v>
      </c>
      <c r="L661" s="11"/>
      <c r="M661" s="114" t="s">
        <v>10</v>
      </c>
      <c r="N661" s="115" t="s">
        <v>27</v>
      </c>
      <c r="O661" s="116"/>
      <c r="P661" s="117">
        <f>O661*H661</f>
        <v>0</v>
      </c>
      <c r="Q661" s="117">
        <v>1.04887</v>
      </c>
      <c r="R661" s="117">
        <f>Q661*H661</f>
        <v>0.63037086999999992</v>
      </c>
      <c r="S661" s="117">
        <v>0</v>
      </c>
      <c r="T661" s="118">
        <f>S661*H661</f>
        <v>0</v>
      </c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R661" s="119" t="s">
        <v>92</v>
      </c>
      <c r="AT661" s="119" t="s">
        <v>87</v>
      </c>
      <c r="AU661" s="119" t="s">
        <v>2</v>
      </c>
      <c r="AY661" s="2" t="s">
        <v>85</v>
      </c>
      <c r="BE661" s="120">
        <f>IF(N661="základní",J661,0)</f>
        <v>0</v>
      </c>
      <c r="BF661" s="120">
        <f>IF(N661="snížená",J661,0)</f>
        <v>0</v>
      </c>
      <c r="BG661" s="120">
        <f>IF(N661="zákl. přenesená",J661,0)</f>
        <v>0</v>
      </c>
      <c r="BH661" s="120">
        <f>IF(N661="sníž. přenesená",J661,0)</f>
        <v>0</v>
      </c>
      <c r="BI661" s="120">
        <f>IF(N661="nulová",J661,0)</f>
        <v>0</v>
      </c>
      <c r="BJ661" s="2" t="s">
        <v>83</v>
      </c>
      <c r="BK661" s="120">
        <f>ROUND(I661*H661,2)</f>
        <v>0</v>
      </c>
      <c r="BL661" s="2" t="s">
        <v>92</v>
      </c>
      <c r="BM661" s="119" t="s">
        <v>669</v>
      </c>
    </row>
    <row r="662" spans="1:65" s="14" customFormat="1" ht="29.25" x14ac:dyDescent="0.2">
      <c r="A662" s="10"/>
      <c r="B662" s="11"/>
      <c r="C662" s="10"/>
      <c r="D662" s="121" t="s">
        <v>94</v>
      </c>
      <c r="E662" s="10"/>
      <c r="F662" s="122" t="s">
        <v>670</v>
      </c>
      <c r="G662" s="10"/>
      <c r="H662" s="10"/>
      <c r="I662" s="12"/>
      <c r="J662" s="10"/>
      <c r="K662" s="10"/>
      <c r="L662" s="11"/>
      <c r="M662" s="123"/>
      <c r="N662" s="124"/>
      <c r="O662" s="116"/>
      <c r="P662" s="116"/>
      <c r="Q662" s="116"/>
      <c r="R662" s="116"/>
      <c r="S662" s="116"/>
      <c r="T662" s="125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T662" s="2" t="s">
        <v>94</v>
      </c>
      <c r="AU662" s="2" t="s">
        <v>2</v>
      </c>
    </row>
    <row r="663" spans="1:65" s="134" customFormat="1" x14ac:dyDescent="0.2">
      <c r="B663" s="135"/>
      <c r="D663" s="121" t="s">
        <v>96</v>
      </c>
      <c r="E663" s="136" t="s">
        <v>10</v>
      </c>
      <c r="F663" s="137" t="s">
        <v>671</v>
      </c>
      <c r="H663" s="138">
        <v>0.60099999999999998</v>
      </c>
      <c r="I663" s="139"/>
      <c r="L663" s="135"/>
      <c r="M663" s="140"/>
      <c r="N663" s="141"/>
      <c r="O663" s="141"/>
      <c r="P663" s="141"/>
      <c r="Q663" s="141"/>
      <c r="R663" s="141"/>
      <c r="S663" s="141"/>
      <c r="T663" s="142"/>
      <c r="AT663" s="136" t="s">
        <v>96</v>
      </c>
      <c r="AU663" s="136" t="s">
        <v>2</v>
      </c>
      <c r="AV663" s="134" t="s">
        <v>2</v>
      </c>
      <c r="AW663" s="134" t="s">
        <v>98</v>
      </c>
      <c r="AX663" s="134" t="s">
        <v>83</v>
      </c>
      <c r="AY663" s="136" t="s">
        <v>85</v>
      </c>
    </row>
    <row r="664" spans="1:65" s="14" customFormat="1" ht="21.6" customHeight="1" x14ac:dyDescent="0.2">
      <c r="A664" s="10"/>
      <c r="B664" s="106"/>
      <c r="C664" s="107" t="s">
        <v>672</v>
      </c>
      <c r="D664" s="107" t="s">
        <v>87</v>
      </c>
      <c r="E664" s="108" t="s">
        <v>673</v>
      </c>
      <c r="F664" s="109" t="s">
        <v>674</v>
      </c>
      <c r="G664" s="110" t="s">
        <v>144</v>
      </c>
      <c r="H664" s="111">
        <v>14.84</v>
      </c>
      <c r="I664" s="112"/>
      <c r="J664" s="113">
        <f>ROUND(I664*H664,2)</f>
        <v>0</v>
      </c>
      <c r="K664" s="109" t="s">
        <v>91</v>
      </c>
      <c r="L664" s="11"/>
      <c r="M664" s="114" t="s">
        <v>10</v>
      </c>
      <c r="N664" s="115" t="s">
        <v>27</v>
      </c>
      <c r="O664" s="116"/>
      <c r="P664" s="117">
        <f>O664*H664</f>
        <v>0</v>
      </c>
      <c r="Q664" s="117">
        <v>8.7399999999999995E-3</v>
      </c>
      <c r="R664" s="117">
        <f>Q664*H664</f>
        <v>0.1297016</v>
      </c>
      <c r="S664" s="117">
        <v>0</v>
      </c>
      <c r="T664" s="118">
        <f>S664*H664</f>
        <v>0</v>
      </c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R664" s="119" t="s">
        <v>92</v>
      </c>
      <c r="AT664" s="119" t="s">
        <v>87</v>
      </c>
      <c r="AU664" s="119" t="s">
        <v>2</v>
      </c>
      <c r="AY664" s="2" t="s">
        <v>85</v>
      </c>
      <c r="BE664" s="120">
        <f>IF(N664="základní",J664,0)</f>
        <v>0</v>
      </c>
      <c r="BF664" s="120">
        <f>IF(N664="snížená",J664,0)</f>
        <v>0</v>
      </c>
      <c r="BG664" s="120">
        <f>IF(N664="zákl. přenesená",J664,0)</f>
        <v>0</v>
      </c>
      <c r="BH664" s="120">
        <f>IF(N664="sníž. přenesená",J664,0)</f>
        <v>0</v>
      </c>
      <c r="BI664" s="120">
        <f>IF(N664="nulová",J664,0)</f>
        <v>0</v>
      </c>
      <c r="BJ664" s="2" t="s">
        <v>83</v>
      </c>
      <c r="BK664" s="120">
        <f>ROUND(I664*H664,2)</f>
        <v>0</v>
      </c>
      <c r="BL664" s="2" t="s">
        <v>92</v>
      </c>
      <c r="BM664" s="119" t="s">
        <v>675</v>
      </c>
    </row>
    <row r="665" spans="1:65" s="14" customFormat="1" ht="19.5" x14ac:dyDescent="0.2">
      <c r="A665" s="10"/>
      <c r="B665" s="11"/>
      <c r="C665" s="10"/>
      <c r="D665" s="121" t="s">
        <v>94</v>
      </c>
      <c r="E665" s="10"/>
      <c r="F665" s="122" t="s">
        <v>676</v>
      </c>
      <c r="G665" s="10"/>
      <c r="H665" s="10"/>
      <c r="I665" s="12"/>
      <c r="J665" s="10"/>
      <c r="K665" s="10"/>
      <c r="L665" s="11"/>
      <c r="M665" s="123"/>
      <c r="N665" s="124"/>
      <c r="O665" s="116"/>
      <c r="P665" s="116"/>
      <c r="Q665" s="116"/>
      <c r="R665" s="116"/>
      <c r="S665" s="116"/>
      <c r="T665" s="125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T665" s="2" t="s">
        <v>94</v>
      </c>
      <c r="AU665" s="2" t="s">
        <v>2</v>
      </c>
    </row>
    <row r="666" spans="1:65" s="134" customFormat="1" x14ac:dyDescent="0.2">
      <c r="B666" s="135"/>
      <c r="D666" s="121" t="s">
        <v>96</v>
      </c>
      <c r="E666" s="136" t="s">
        <v>10</v>
      </c>
      <c r="F666" s="137" t="s">
        <v>677</v>
      </c>
      <c r="H666" s="138">
        <v>6.9969999999999999</v>
      </c>
      <c r="I666" s="139"/>
      <c r="L666" s="135"/>
      <c r="M666" s="140"/>
      <c r="N666" s="141"/>
      <c r="O666" s="141"/>
      <c r="P666" s="141"/>
      <c r="Q666" s="141"/>
      <c r="R666" s="141"/>
      <c r="S666" s="141"/>
      <c r="T666" s="142"/>
      <c r="AT666" s="136" t="s">
        <v>96</v>
      </c>
      <c r="AU666" s="136" t="s">
        <v>2</v>
      </c>
      <c r="AV666" s="134" t="s">
        <v>2</v>
      </c>
      <c r="AW666" s="134" t="s">
        <v>98</v>
      </c>
      <c r="AX666" s="134" t="s">
        <v>84</v>
      </c>
      <c r="AY666" s="136" t="s">
        <v>85</v>
      </c>
    </row>
    <row r="667" spans="1:65" s="134" customFormat="1" x14ac:dyDescent="0.2">
      <c r="B667" s="135"/>
      <c r="D667" s="121" t="s">
        <v>96</v>
      </c>
      <c r="E667" s="136" t="s">
        <v>10</v>
      </c>
      <c r="F667" s="137" t="s">
        <v>678</v>
      </c>
      <c r="H667" s="138">
        <v>7.843</v>
      </c>
      <c r="I667" s="139"/>
      <c r="L667" s="135"/>
      <c r="M667" s="140"/>
      <c r="N667" s="141"/>
      <c r="O667" s="141"/>
      <c r="P667" s="141"/>
      <c r="Q667" s="141"/>
      <c r="R667" s="141"/>
      <c r="S667" s="141"/>
      <c r="T667" s="142"/>
      <c r="AT667" s="136" t="s">
        <v>96</v>
      </c>
      <c r="AU667" s="136" t="s">
        <v>2</v>
      </c>
      <c r="AV667" s="134" t="s">
        <v>2</v>
      </c>
      <c r="AW667" s="134" t="s">
        <v>98</v>
      </c>
      <c r="AX667" s="134" t="s">
        <v>84</v>
      </c>
      <c r="AY667" s="136" t="s">
        <v>85</v>
      </c>
    </row>
    <row r="668" spans="1:65" s="143" customFormat="1" x14ac:dyDescent="0.2">
      <c r="B668" s="144"/>
      <c r="D668" s="121" t="s">
        <v>96</v>
      </c>
      <c r="E668" s="145" t="s">
        <v>10</v>
      </c>
      <c r="F668" s="146" t="s">
        <v>102</v>
      </c>
      <c r="H668" s="147">
        <v>14.84</v>
      </c>
      <c r="I668" s="148"/>
      <c r="L668" s="144"/>
      <c r="M668" s="149"/>
      <c r="N668" s="150"/>
      <c r="O668" s="150"/>
      <c r="P668" s="150"/>
      <c r="Q668" s="150"/>
      <c r="R668" s="150"/>
      <c r="S668" s="150"/>
      <c r="T668" s="151"/>
      <c r="AT668" s="145" t="s">
        <v>96</v>
      </c>
      <c r="AU668" s="145" t="s">
        <v>2</v>
      </c>
      <c r="AV668" s="143" t="s">
        <v>92</v>
      </c>
      <c r="AW668" s="143" t="s">
        <v>98</v>
      </c>
      <c r="AX668" s="143" t="s">
        <v>83</v>
      </c>
      <c r="AY668" s="145" t="s">
        <v>85</v>
      </c>
    </row>
    <row r="669" spans="1:65" s="14" customFormat="1" ht="21.6" customHeight="1" x14ac:dyDescent="0.2">
      <c r="A669" s="10"/>
      <c r="B669" s="106"/>
      <c r="C669" s="107" t="s">
        <v>679</v>
      </c>
      <c r="D669" s="107" t="s">
        <v>87</v>
      </c>
      <c r="E669" s="108" t="s">
        <v>680</v>
      </c>
      <c r="F669" s="109" t="s">
        <v>681</v>
      </c>
      <c r="G669" s="110" t="s">
        <v>144</v>
      </c>
      <c r="H669" s="111">
        <v>14.84</v>
      </c>
      <c r="I669" s="112"/>
      <c r="J669" s="113">
        <f>ROUND(I669*H669,2)</f>
        <v>0</v>
      </c>
      <c r="K669" s="109" t="s">
        <v>91</v>
      </c>
      <c r="L669" s="11"/>
      <c r="M669" s="114" t="s">
        <v>10</v>
      </c>
      <c r="N669" s="115" t="s">
        <v>27</v>
      </c>
      <c r="O669" s="116"/>
      <c r="P669" s="117">
        <f>O669*H669</f>
        <v>0</v>
      </c>
      <c r="Q669" s="117">
        <v>0</v>
      </c>
      <c r="R669" s="117">
        <f>Q669*H669</f>
        <v>0</v>
      </c>
      <c r="S669" s="117">
        <v>0</v>
      </c>
      <c r="T669" s="118">
        <f>S669*H669</f>
        <v>0</v>
      </c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R669" s="119" t="s">
        <v>92</v>
      </c>
      <c r="AT669" s="119" t="s">
        <v>87</v>
      </c>
      <c r="AU669" s="119" t="s">
        <v>2</v>
      </c>
      <c r="AY669" s="2" t="s">
        <v>85</v>
      </c>
      <c r="BE669" s="120">
        <f>IF(N669="základní",J669,0)</f>
        <v>0</v>
      </c>
      <c r="BF669" s="120">
        <f>IF(N669="snížená",J669,0)</f>
        <v>0</v>
      </c>
      <c r="BG669" s="120">
        <f>IF(N669="zákl. přenesená",J669,0)</f>
        <v>0</v>
      </c>
      <c r="BH669" s="120">
        <f>IF(N669="sníž. přenesená",J669,0)</f>
        <v>0</v>
      </c>
      <c r="BI669" s="120">
        <f>IF(N669="nulová",J669,0)</f>
        <v>0</v>
      </c>
      <c r="BJ669" s="2" t="s">
        <v>83</v>
      </c>
      <c r="BK669" s="120">
        <f>ROUND(I669*H669,2)</f>
        <v>0</v>
      </c>
      <c r="BL669" s="2" t="s">
        <v>92</v>
      </c>
      <c r="BM669" s="119" t="s">
        <v>682</v>
      </c>
    </row>
    <row r="670" spans="1:65" s="14" customFormat="1" ht="19.5" x14ac:dyDescent="0.2">
      <c r="A670" s="10"/>
      <c r="B670" s="11"/>
      <c r="C670" s="10"/>
      <c r="D670" s="121" t="s">
        <v>94</v>
      </c>
      <c r="E670" s="10"/>
      <c r="F670" s="122" t="s">
        <v>683</v>
      </c>
      <c r="G670" s="10"/>
      <c r="H670" s="10"/>
      <c r="I670" s="12"/>
      <c r="J670" s="10"/>
      <c r="K670" s="10"/>
      <c r="L670" s="11"/>
      <c r="M670" s="123"/>
      <c r="N670" s="124"/>
      <c r="O670" s="116"/>
      <c r="P670" s="116"/>
      <c r="Q670" s="116"/>
      <c r="R670" s="116"/>
      <c r="S670" s="116"/>
      <c r="T670" s="125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T670" s="2" t="s">
        <v>94</v>
      </c>
      <c r="AU670" s="2" t="s">
        <v>2</v>
      </c>
    </row>
    <row r="671" spans="1:65" s="14" customFormat="1" ht="21.6" customHeight="1" x14ac:dyDescent="0.2">
      <c r="A671" s="10"/>
      <c r="B671" s="106"/>
      <c r="C671" s="107" t="s">
        <v>684</v>
      </c>
      <c r="D671" s="107" t="s">
        <v>87</v>
      </c>
      <c r="E671" s="108" t="s">
        <v>685</v>
      </c>
      <c r="F671" s="109" t="s">
        <v>686</v>
      </c>
      <c r="G671" s="110" t="s">
        <v>195</v>
      </c>
      <c r="H671" s="111">
        <v>43.14</v>
      </c>
      <c r="I671" s="112"/>
      <c r="J671" s="113">
        <f>ROUND(I671*H671,2)</f>
        <v>0</v>
      </c>
      <c r="K671" s="109" t="s">
        <v>91</v>
      </c>
      <c r="L671" s="11"/>
      <c r="M671" s="114" t="s">
        <v>10</v>
      </c>
      <c r="N671" s="115" t="s">
        <v>27</v>
      </c>
      <c r="O671" s="116"/>
      <c r="P671" s="117">
        <f>O671*H671</f>
        <v>0</v>
      </c>
      <c r="Q671" s="117">
        <v>0.11046</v>
      </c>
      <c r="R671" s="117">
        <f>Q671*H671</f>
        <v>4.7652444000000003</v>
      </c>
      <c r="S671" s="117">
        <v>0</v>
      </c>
      <c r="T671" s="118">
        <f>S671*H671</f>
        <v>0</v>
      </c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R671" s="119" t="s">
        <v>92</v>
      </c>
      <c r="AT671" s="119" t="s">
        <v>87</v>
      </c>
      <c r="AU671" s="119" t="s">
        <v>2</v>
      </c>
      <c r="AY671" s="2" t="s">
        <v>85</v>
      </c>
      <c r="BE671" s="120">
        <f>IF(N671="základní",J671,0)</f>
        <v>0</v>
      </c>
      <c r="BF671" s="120">
        <f>IF(N671="snížená",J671,0)</f>
        <v>0</v>
      </c>
      <c r="BG671" s="120">
        <f>IF(N671="zákl. přenesená",J671,0)</f>
        <v>0</v>
      </c>
      <c r="BH671" s="120">
        <f>IF(N671="sníž. přenesená",J671,0)</f>
        <v>0</v>
      </c>
      <c r="BI671" s="120">
        <f>IF(N671="nulová",J671,0)</f>
        <v>0</v>
      </c>
      <c r="BJ671" s="2" t="s">
        <v>83</v>
      </c>
      <c r="BK671" s="120">
        <f>ROUND(I671*H671,2)</f>
        <v>0</v>
      </c>
      <c r="BL671" s="2" t="s">
        <v>92</v>
      </c>
      <c r="BM671" s="119" t="s">
        <v>687</v>
      </c>
    </row>
    <row r="672" spans="1:65" s="14" customFormat="1" ht="29.25" x14ac:dyDescent="0.2">
      <c r="A672" s="10"/>
      <c r="B672" s="11"/>
      <c r="C672" s="10"/>
      <c r="D672" s="121" t="s">
        <v>94</v>
      </c>
      <c r="E672" s="10"/>
      <c r="F672" s="122" t="s">
        <v>688</v>
      </c>
      <c r="G672" s="10"/>
      <c r="H672" s="10"/>
      <c r="I672" s="12"/>
      <c r="J672" s="10"/>
      <c r="K672" s="10"/>
      <c r="L672" s="11"/>
      <c r="M672" s="123"/>
      <c r="N672" s="124"/>
      <c r="O672" s="116"/>
      <c r="P672" s="116"/>
      <c r="Q672" s="116"/>
      <c r="R672" s="116"/>
      <c r="S672" s="116"/>
      <c r="T672" s="125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T672" s="2" t="s">
        <v>94</v>
      </c>
      <c r="AU672" s="2" t="s">
        <v>2</v>
      </c>
    </row>
    <row r="673" spans="1:65" s="126" customFormat="1" x14ac:dyDescent="0.2">
      <c r="B673" s="127"/>
      <c r="D673" s="121" t="s">
        <v>96</v>
      </c>
      <c r="E673" s="128" t="s">
        <v>10</v>
      </c>
      <c r="F673" s="129" t="s">
        <v>355</v>
      </c>
      <c r="H673" s="128" t="s">
        <v>10</v>
      </c>
      <c r="I673" s="130"/>
      <c r="L673" s="127"/>
      <c r="M673" s="131"/>
      <c r="N673" s="132"/>
      <c r="O673" s="132"/>
      <c r="P673" s="132"/>
      <c r="Q673" s="132"/>
      <c r="R673" s="132"/>
      <c r="S673" s="132"/>
      <c r="T673" s="133"/>
      <c r="AT673" s="128" t="s">
        <v>96</v>
      </c>
      <c r="AU673" s="128" t="s">
        <v>2</v>
      </c>
      <c r="AV673" s="126" t="s">
        <v>83</v>
      </c>
      <c r="AW673" s="126" t="s">
        <v>98</v>
      </c>
      <c r="AX673" s="126" t="s">
        <v>84</v>
      </c>
      <c r="AY673" s="128" t="s">
        <v>85</v>
      </c>
    </row>
    <row r="674" spans="1:65" s="134" customFormat="1" x14ac:dyDescent="0.2">
      <c r="B674" s="135"/>
      <c r="D674" s="121" t="s">
        <v>96</v>
      </c>
      <c r="E674" s="136" t="s">
        <v>10</v>
      </c>
      <c r="F674" s="137" t="s">
        <v>689</v>
      </c>
      <c r="H674" s="138">
        <v>43.14</v>
      </c>
      <c r="I674" s="139"/>
      <c r="L674" s="135"/>
      <c r="M674" s="140"/>
      <c r="N674" s="141"/>
      <c r="O674" s="141"/>
      <c r="P674" s="141"/>
      <c r="Q674" s="141"/>
      <c r="R674" s="141"/>
      <c r="S674" s="141"/>
      <c r="T674" s="142"/>
      <c r="AT674" s="136" t="s">
        <v>96</v>
      </c>
      <c r="AU674" s="136" t="s">
        <v>2</v>
      </c>
      <c r="AV674" s="134" t="s">
        <v>2</v>
      </c>
      <c r="AW674" s="134" t="s">
        <v>98</v>
      </c>
      <c r="AX674" s="134" t="s">
        <v>83</v>
      </c>
      <c r="AY674" s="136" t="s">
        <v>85</v>
      </c>
    </row>
    <row r="675" spans="1:65" s="14" customFormat="1" ht="14.45" customHeight="1" x14ac:dyDescent="0.2">
      <c r="A675" s="10"/>
      <c r="B675" s="106"/>
      <c r="C675" s="107" t="s">
        <v>690</v>
      </c>
      <c r="D675" s="107" t="s">
        <v>87</v>
      </c>
      <c r="E675" s="108" t="s">
        <v>691</v>
      </c>
      <c r="F675" s="109" t="s">
        <v>692</v>
      </c>
      <c r="G675" s="110" t="s">
        <v>144</v>
      </c>
      <c r="H675" s="111">
        <v>20.597999999999999</v>
      </c>
      <c r="I675" s="112"/>
      <c r="J675" s="113">
        <f>ROUND(I675*H675,2)</f>
        <v>0</v>
      </c>
      <c r="K675" s="109" t="s">
        <v>91</v>
      </c>
      <c r="L675" s="11"/>
      <c r="M675" s="114" t="s">
        <v>10</v>
      </c>
      <c r="N675" s="115" t="s">
        <v>27</v>
      </c>
      <c r="O675" s="116"/>
      <c r="P675" s="117">
        <f>O675*H675</f>
        <v>0</v>
      </c>
      <c r="Q675" s="117">
        <v>6.5799999999999999E-3</v>
      </c>
      <c r="R675" s="117">
        <f>Q675*H675</f>
        <v>0.13553483999999999</v>
      </c>
      <c r="S675" s="117">
        <v>0</v>
      </c>
      <c r="T675" s="118">
        <f>S675*H675</f>
        <v>0</v>
      </c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R675" s="119" t="s">
        <v>92</v>
      </c>
      <c r="AT675" s="119" t="s">
        <v>87</v>
      </c>
      <c r="AU675" s="119" t="s">
        <v>2</v>
      </c>
      <c r="AY675" s="2" t="s">
        <v>85</v>
      </c>
      <c r="BE675" s="120">
        <f>IF(N675="základní",J675,0)</f>
        <v>0</v>
      </c>
      <c r="BF675" s="120">
        <f>IF(N675="snížená",J675,0)</f>
        <v>0</v>
      </c>
      <c r="BG675" s="120">
        <f>IF(N675="zákl. přenesená",J675,0)</f>
        <v>0</v>
      </c>
      <c r="BH675" s="120">
        <f>IF(N675="sníž. přenesená",J675,0)</f>
        <v>0</v>
      </c>
      <c r="BI675" s="120">
        <f>IF(N675="nulová",J675,0)</f>
        <v>0</v>
      </c>
      <c r="BJ675" s="2" t="s">
        <v>83</v>
      </c>
      <c r="BK675" s="120">
        <f>ROUND(I675*H675,2)</f>
        <v>0</v>
      </c>
      <c r="BL675" s="2" t="s">
        <v>92</v>
      </c>
      <c r="BM675" s="119" t="s">
        <v>693</v>
      </c>
    </row>
    <row r="676" spans="1:65" s="14" customFormat="1" ht="19.5" x14ac:dyDescent="0.2">
      <c r="A676" s="10"/>
      <c r="B676" s="11"/>
      <c r="C676" s="10"/>
      <c r="D676" s="121" t="s">
        <v>94</v>
      </c>
      <c r="E676" s="10"/>
      <c r="F676" s="122" t="s">
        <v>694</v>
      </c>
      <c r="G676" s="10"/>
      <c r="H676" s="10"/>
      <c r="I676" s="12"/>
      <c r="J676" s="10"/>
      <c r="K676" s="10"/>
      <c r="L676" s="11"/>
      <c r="M676" s="123"/>
      <c r="N676" s="124"/>
      <c r="O676" s="116"/>
      <c r="P676" s="116"/>
      <c r="Q676" s="116"/>
      <c r="R676" s="116"/>
      <c r="S676" s="116"/>
      <c r="T676" s="125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T676" s="2" t="s">
        <v>94</v>
      </c>
      <c r="AU676" s="2" t="s">
        <v>2</v>
      </c>
    </row>
    <row r="677" spans="1:65" s="134" customFormat="1" x14ac:dyDescent="0.2">
      <c r="B677" s="135"/>
      <c r="D677" s="121" t="s">
        <v>96</v>
      </c>
      <c r="E677" s="136" t="s">
        <v>10</v>
      </c>
      <c r="F677" s="137" t="s">
        <v>695</v>
      </c>
      <c r="H677" s="138">
        <v>9.9499999999999993</v>
      </c>
      <c r="I677" s="139"/>
      <c r="L677" s="135"/>
      <c r="M677" s="140"/>
      <c r="N677" s="141"/>
      <c r="O677" s="141"/>
      <c r="P677" s="141"/>
      <c r="Q677" s="141"/>
      <c r="R677" s="141"/>
      <c r="S677" s="141"/>
      <c r="T677" s="142"/>
      <c r="AT677" s="136" t="s">
        <v>96</v>
      </c>
      <c r="AU677" s="136" t="s">
        <v>2</v>
      </c>
      <c r="AV677" s="134" t="s">
        <v>2</v>
      </c>
      <c r="AW677" s="134" t="s">
        <v>98</v>
      </c>
      <c r="AX677" s="134" t="s">
        <v>84</v>
      </c>
      <c r="AY677" s="136" t="s">
        <v>85</v>
      </c>
    </row>
    <row r="678" spans="1:65" s="134" customFormat="1" x14ac:dyDescent="0.2">
      <c r="B678" s="135"/>
      <c r="D678" s="121" t="s">
        <v>96</v>
      </c>
      <c r="E678" s="136" t="s">
        <v>10</v>
      </c>
      <c r="F678" s="137" t="s">
        <v>696</v>
      </c>
      <c r="H678" s="138">
        <v>10.648</v>
      </c>
      <c r="I678" s="139"/>
      <c r="L678" s="135"/>
      <c r="M678" s="140"/>
      <c r="N678" s="141"/>
      <c r="O678" s="141"/>
      <c r="P678" s="141"/>
      <c r="Q678" s="141"/>
      <c r="R678" s="141"/>
      <c r="S678" s="141"/>
      <c r="T678" s="142"/>
      <c r="AT678" s="136" t="s">
        <v>96</v>
      </c>
      <c r="AU678" s="136" t="s">
        <v>2</v>
      </c>
      <c r="AV678" s="134" t="s">
        <v>2</v>
      </c>
      <c r="AW678" s="134" t="s">
        <v>98</v>
      </c>
      <c r="AX678" s="134" t="s">
        <v>84</v>
      </c>
      <c r="AY678" s="136" t="s">
        <v>85</v>
      </c>
    </row>
    <row r="679" spans="1:65" s="143" customFormat="1" x14ac:dyDescent="0.2">
      <c r="B679" s="144"/>
      <c r="D679" s="121" t="s">
        <v>96</v>
      </c>
      <c r="E679" s="145" t="s">
        <v>10</v>
      </c>
      <c r="F679" s="146" t="s">
        <v>102</v>
      </c>
      <c r="H679" s="147">
        <v>20.597999999999999</v>
      </c>
      <c r="I679" s="148"/>
      <c r="L679" s="144"/>
      <c r="M679" s="149"/>
      <c r="N679" s="150"/>
      <c r="O679" s="150"/>
      <c r="P679" s="150"/>
      <c r="Q679" s="150"/>
      <c r="R679" s="150"/>
      <c r="S679" s="150"/>
      <c r="T679" s="151"/>
      <c r="AT679" s="145" t="s">
        <v>96</v>
      </c>
      <c r="AU679" s="145" t="s">
        <v>2</v>
      </c>
      <c r="AV679" s="143" t="s">
        <v>92</v>
      </c>
      <c r="AW679" s="143" t="s">
        <v>98</v>
      </c>
      <c r="AX679" s="143" t="s">
        <v>83</v>
      </c>
      <c r="AY679" s="145" t="s">
        <v>85</v>
      </c>
    </row>
    <row r="680" spans="1:65" s="14" customFormat="1" ht="21.6" customHeight="1" x14ac:dyDescent="0.2">
      <c r="A680" s="10"/>
      <c r="B680" s="106"/>
      <c r="C680" s="107" t="s">
        <v>697</v>
      </c>
      <c r="D680" s="107" t="s">
        <v>87</v>
      </c>
      <c r="E680" s="108" t="s">
        <v>698</v>
      </c>
      <c r="F680" s="109" t="s">
        <v>699</v>
      </c>
      <c r="G680" s="110" t="s">
        <v>144</v>
      </c>
      <c r="H680" s="111">
        <v>20.597999999999999</v>
      </c>
      <c r="I680" s="112"/>
      <c r="J680" s="113">
        <f>ROUND(I680*H680,2)</f>
        <v>0</v>
      </c>
      <c r="K680" s="109" t="s">
        <v>91</v>
      </c>
      <c r="L680" s="11"/>
      <c r="M680" s="114" t="s">
        <v>10</v>
      </c>
      <c r="N680" s="115" t="s">
        <v>27</v>
      </c>
      <c r="O680" s="116"/>
      <c r="P680" s="117">
        <f>O680*H680</f>
        <v>0</v>
      </c>
      <c r="Q680" s="117">
        <v>0</v>
      </c>
      <c r="R680" s="117">
        <f>Q680*H680</f>
        <v>0</v>
      </c>
      <c r="S680" s="117">
        <v>0</v>
      </c>
      <c r="T680" s="118">
        <f>S680*H680</f>
        <v>0</v>
      </c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R680" s="119" t="s">
        <v>92</v>
      </c>
      <c r="AT680" s="119" t="s">
        <v>87</v>
      </c>
      <c r="AU680" s="119" t="s">
        <v>2</v>
      </c>
      <c r="AY680" s="2" t="s">
        <v>85</v>
      </c>
      <c r="BE680" s="120">
        <f>IF(N680="základní",J680,0)</f>
        <v>0</v>
      </c>
      <c r="BF680" s="120">
        <f>IF(N680="snížená",J680,0)</f>
        <v>0</v>
      </c>
      <c r="BG680" s="120">
        <f>IF(N680="zákl. přenesená",J680,0)</f>
        <v>0</v>
      </c>
      <c r="BH680" s="120">
        <f>IF(N680="sníž. přenesená",J680,0)</f>
        <v>0</v>
      </c>
      <c r="BI680" s="120">
        <f>IF(N680="nulová",J680,0)</f>
        <v>0</v>
      </c>
      <c r="BJ680" s="2" t="s">
        <v>83</v>
      </c>
      <c r="BK680" s="120">
        <f>ROUND(I680*H680,2)</f>
        <v>0</v>
      </c>
      <c r="BL680" s="2" t="s">
        <v>92</v>
      </c>
      <c r="BM680" s="119" t="s">
        <v>700</v>
      </c>
    </row>
    <row r="681" spans="1:65" s="14" customFormat="1" ht="19.5" x14ac:dyDescent="0.2">
      <c r="A681" s="10"/>
      <c r="B681" s="11"/>
      <c r="C681" s="10"/>
      <c r="D681" s="121" t="s">
        <v>94</v>
      </c>
      <c r="E681" s="10"/>
      <c r="F681" s="122" t="s">
        <v>701</v>
      </c>
      <c r="G681" s="10"/>
      <c r="H681" s="10"/>
      <c r="I681" s="12"/>
      <c r="J681" s="10"/>
      <c r="K681" s="10"/>
      <c r="L681" s="11"/>
      <c r="M681" s="123"/>
      <c r="N681" s="124"/>
      <c r="O681" s="116"/>
      <c r="P681" s="116"/>
      <c r="Q681" s="116"/>
      <c r="R681" s="116"/>
      <c r="S681" s="116"/>
      <c r="T681" s="125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T681" s="2" t="s">
        <v>94</v>
      </c>
      <c r="AU681" s="2" t="s">
        <v>2</v>
      </c>
    </row>
    <row r="682" spans="1:65" s="92" customFormat="1" ht="22.9" customHeight="1" x14ac:dyDescent="0.2">
      <c r="B682" s="93"/>
      <c r="D682" s="94" t="s">
        <v>81</v>
      </c>
      <c r="E682" s="104" t="s">
        <v>127</v>
      </c>
      <c r="F682" s="104" t="s">
        <v>702</v>
      </c>
      <c r="I682" s="96"/>
      <c r="J682" s="105">
        <f>BK682</f>
        <v>0</v>
      </c>
      <c r="L682" s="93"/>
      <c r="M682" s="98"/>
      <c r="N682" s="99"/>
      <c r="O682" s="99"/>
      <c r="P682" s="100">
        <f>SUM(P683:P691)</f>
        <v>0</v>
      </c>
      <c r="Q682" s="99"/>
      <c r="R682" s="100">
        <f>SUM(R683:R691)</f>
        <v>15.662089760000001</v>
      </c>
      <c r="S682" s="99"/>
      <c r="T682" s="101">
        <f>SUM(T683:T691)</f>
        <v>0</v>
      </c>
      <c r="AR682" s="94" t="s">
        <v>83</v>
      </c>
      <c r="AT682" s="102" t="s">
        <v>81</v>
      </c>
      <c r="AU682" s="102" t="s">
        <v>83</v>
      </c>
      <c r="AY682" s="94" t="s">
        <v>85</v>
      </c>
      <c r="BK682" s="103">
        <f>SUM(BK683:BK691)</f>
        <v>0</v>
      </c>
    </row>
    <row r="683" spans="1:65" s="14" customFormat="1" ht="21.6" customHeight="1" x14ac:dyDescent="0.2">
      <c r="A683" s="10"/>
      <c r="B683" s="106"/>
      <c r="C683" s="107" t="s">
        <v>703</v>
      </c>
      <c r="D683" s="107" t="s">
        <v>87</v>
      </c>
      <c r="E683" s="108" t="s">
        <v>704</v>
      </c>
      <c r="F683" s="109" t="s">
        <v>705</v>
      </c>
      <c r="G683" s="110" t="s">
        <v>144</v>
      </c>
      <c r="H683" s="111">
        <v>22.911999999999999</v>
      </c>
      <c r="I683" s="112"/>
      <c r="J683" s="113">
        <f>ROUND(I683*H683,2)</f>
        <v>0</v>
      </c>
      <c r="K683" s="109" t="s">
        <v>91</v>
      </c>
      <c r="L683" s="11"/>
      <c r="M683" s="114" t="s">
        <v>10</v>
      </c>
      <c r="N683" s="115" t="s">
        <v>27</v>
      </c>
      <c r="O683" s="116"/>
      <c r="P683" s="117">
        <f>O683*H683</f>
        <v>0</v>
      </c>
      <c r="Q683" s="117">
        <v>7.3499999999999998E-3</v>
      </c>
      <c r="R683" s="117">
        <f>Q683*H683</f>
        <v>0.16840319999999998</v>
      </c>
      <c r="S683" s="117">
        <v>0</v>
      </c>
      <c r="T683" s="118">
        <f>S683*H683</f>
        <v>0</v>
      </c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R683" s="119" t="s">
        <v>92</v>
      </c>
      <c r="AT683" s="119" t="s">
        <v>87</v>
      </c>
      <c r="AU683" s="119" t="s">
        <v>2</v>
      </c>
      <c r="AY683" s="2" t="s">
        <v>85</v>
      </c>
      <c r="BE683" s="120">
        <f>IF(N683="základní",J683,0)</f>
        <v>0</v>
      </c>
      <c r="BF683" s="120">
        <f>IF(N683="snížená",J683,0)</f>
        <v>0</v>
      </c>
      <c r="BG683" s="120">
        <f>IF(N683="zákl. přenesená",J683,0)</f>
        <v>0</v>
      </c>
      <c r="BH683" s="120">
        <f>IF(N683="sníž. přenesená",J683,0)</f>
        <v>0</v>
      </c>
      <c r="BI683" s="120">
        <f>IF(N683="nulová",J683,0)</f>
        <v>0</v>
      </c>
      <c r="BJ683" s="2" t="s">
        <v>83</v>
      </c>
      <c r="BK683" s="120">
        <f>ROUND(I683*H683,2)</f>
        <v>0</v>
      </c>
      <c r="BL683" s="2" t="s">
        <v>92</v>
      </c>
      <c r="BM683" s="119" t="s">
        <v>706</v>
      </c>
    </row>
    <row r="684" spans="1:65" s="14" customFormat="1" ht="19.5" x14ac:dyDescent="0.2">
      <c r="A684" s="10"/>
      <c r="B684" s="11"/>
      <c r="C684" s="10"/>
      <c r="D684" s="121" t="s">
        <v>94</v>
      </c>
      <c r="E684" s="10"/>
      <c r="F684" s="122" t="s">
        <v>707</v>
      </c>
      <c r="G684" s="10"/>
      <c r="H684" s="10"/>
      <c r="I684" s="12"/>
      <c r="J684" s="10"/>
      <c r="K684" s="10"/>
      <c r="L684" s="11"/>
      <c r="M684" s="123"/>
      <c r="N684" s="124"/>
      <c r="O684" s="116"/>
      <c r="P684" s="116"/>
      <c r="Q684" s="116"/>
      <c r="R684" s="116"/>
      <c r="S684" s="116"/>
      <c r="T684" s="125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T684" s="2" t="s">
        <v>94</v>
      </c>
      <c r="AU684" s="2" t="s">
        <v>2</v>
      </c>
    </row>
    <row r="685" spans="1:65" s="134" customFormat="1" ht="22.5" x14ac:dyDescent="0.2">
      <c r="B685" s="135"/>
      <c r="D685" s="121" t="s">
        <v>96</v>
      </c>
      <c r="E685" s="136" t="s">
        <v>10</v>
      </c>
      <c r="F685" s="137" t="s">
        <v>708</v>
      </c>
      <c r="H685" s="138">
        <v>22.911999999999999</v>
      </c>
      <c r="I685" s="139"/>
      <c r="L685" s="135"/>
      <c r="M685" s="140"/>
      <c r="N685" s="141"/>
      <c r="O685" s="141"/>
      <c r="P685" s="141"/>
      <c r="Q685" s="141"/>
      <c r="R685" s="141"/>
      <c r="S685" s="141"/>
      <c r="T685" s="142"/>
      <c r="AT685" s="136" t="s">
        <v>96</v>
      </c>
      <c r="AU685" s="136" t="s">
        <v>2</v>
      </c>
      <c r="AV685" s="134" t="s">
        <v>2</v>
      </c>
      <c r="AW685" s="134" t="s">
        <v>98</v>
      </c>
      <c r="AX685" s="134" t="s">
        <v>83</v>
      </c>
      <c r="AY685" s="136" t="s">
        <v>85</v>
      </c>
    </row>
    <row r="686" spans="1:65" s="14" customFormat="1" ht="21.6" customHeight="1" x14ac:dyDescent="0.2">
      <c r="A686" s="10"/>
      <c r="B686" s="106"/>
      <c r="C686" s="107" t="s">
        <v>709</v>
      </c>
      <c r="D686" s="107" t="s">
        <v>87</v>
      </c>
      <c r="E686" s="108" t="s">
        <v>710</v>
      </c>
      <c r="F686" s="109" t="s">
        <v>711</v>
      </c>
      <c r="G686" s="110" t="s">
        <v>144</v>
      </c>
      <c r="H686" s="111">
        <v>22.911999999999999</v>
      </c>
      <c r="I686" s="112"/>
      <c r="J686" s="113">
        <f>ROUND(I686*H686,2)</f>
        <v>0</v>
      </c>
      <c r="K686" s="109" t="s">
        <v>91</v>
      </c>
      <c r="L686" s="11"/>
      <c r="M686" s="114" t="s">
        <v>10</v>
      </c>
      <c r="N686" s="115" t="s">
        <v>27</v>
      </c>
      <c r="O686" s="116"/>
      <c r="P686" s="117">
        <f>O686*H686</f>
        <v>0</v>
      </c>
      <c r="Q686" s="117">
        <v>1.8380000000000001E-2</v>
      </c>
      <c r="R686" s="117">
        <f>Q686*H686</f>
        <v>0.42112255999999998</v>
      </c>
      <c r="S686" s="117">
        <v>0</v>
      </c>
      <c r="T686" s="118">
        <f>S686*H686</f>
        <v>0</v>
      </c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R686" s="119" t="s">
        <v>92</v>
      </c>
      <c r="AT686" s="119" t="s">
        <v>87</v>
      </c>
      <c r="AU686" s="119" t="s">
        <v>2</v>
      </c>
      <c r="AY686" s="2" t="s">
        <v>85</v>
      </c>
      <c r="BE686" s="120">
        <f>IF(N686="základní",J686,0)</f>
        <v>0</v>
      </c>
      <c r="BF686" s="120">
        <f>IF(N686="snížená",J686,0)</f>
        <v>0</v>
      </c>
      <c r="BG686" s="120">
        <f>IF(N686="zákl. přenesená",J686,0)</f>
        <v>0</v>
      </c>
      <c r="BH686" s="120">
        <f>IF(N686="sníž. přenesená",J686,0)</f>
        <v>0</v>
      </c>
      <c r="BI686" s="120">
        <f>IF(N686="nulová",J686,0)</f>
        <v>0</v>
      </c>
      <c r="BJ686" s="2" t="s">
        <v>83</v>
      </c>
      <c r="BK686" s="120">
        <f>ROUND(I686*H686,2)</f>
        <v>0</v>
      </c>
      <c r="BL686" s="2" t="s">
        <v>92</v>
      </c>
      <c r="BM686" s="119" t="s">
        <v>712</v>
      </c>
    </row>
    <row r="687" spans="1:65" s="14" customFormat="1" ht="29.25" x14ac:dyDescent="0.2">
      <c r="A687" s="10"/>
      <c r="B687" s="11"/>
      <c r="C687" s="10"/>
      <c r="D687" s="121" t="s">
        <v>94</v>
      </c>
      <c r="E687" s="10"/>
      <c r="F687" s="122" t="s">
        <v>713</v>
      </c>
      <c r="G687" s="10"/>
      <c r="H687" s="10"/>
      <c r="I687" s="12"/>
      <c r="J687" s="10"/>
      <c r="K687" s="10"/>
      <c r="L687" s="11"/>
      <c r="M687" s="123"/>
      <c r="N687" s="124"/>
      <c r="O687" s="116"/>
      <c r="P687" s="116"/>
      <c r="Q687" s="116"/>
      <c r="R687" s="116"/>
      <c r="S687" s="116"/>
      <c r="T687" s="125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T687" s="2" t="s">
        <v>94</v>
      </c>
      <c r="AU687" s="2" t="s">
        <v>2</v>
      </c>
    </row>
    <row r="688" spans="1:65" s="134" customFormat="1" ht="22.5" x14ac:dyDescent="0.2">
      <c r="B688" s="135"/>
      <c r="D688" s="121" t="s">
        <v>96</v>
      </c>
      <c r="E688" s="136" t="s">
        <v>10</v>
      </c>
      <c r="F688" s="137" t="s">
        <v>708</v>
      </c>
      <c r="H688" s="138">
        <v>22.911999999999999</v>
      </c>
      <c r="I688" s="139"/>
      <c r="L688" s="135"/>
      <c r="M688" s="140"/>
      <c r="N688" s="141"/>
      <c r="O688" s="141"/>
      <c r="P688" s="141"/>
      <c r="Q688" s="141"/>
      <c r="R688" s="141"/>
      <c r="S688" s="141"/>
      <c r="T688" s="142"/>
      <c r="AT688" s="136" t="s">
        <v>96</v>
      </c>
      <c r="AU688" s="136" t="s">
        <v>2</v>
      </c>
      <c r="AV688" s="134" t="s">
        <v>2</v>
      </c>
      <c r="AW688" s="134" t="s">
        <v>98</v>
      </c>
      <c r="AX688" s="134" t="s">
        <v>83</v>
      </c>
      <c r="AY688" s="136" t="s">
        <v>85</v>
      </c>
    </row>
    <row r="689" spans="1:65" s="14" customFormat="1" ht="21.6" customHeight="1" x14ac:dyDescent="0.2">
      <c r="A689" s="10"/>
      <c r="B689" s="106"/>
      <c r="C689" s="107" t="s">
        <v>714</v>
      </c>
      <c r="D689" s="107" t="s">
        <v>87</v>
      </c>
      <c r="E689" s="108" t="s">
        <v>715</v>
      </c>
      <c r="F689" s="109" t="s">
        <v>716</v>
      </c>
      <c r="G689" s="110" t="s">
        <v>144</v>
      </c>
      <c r="H689" s="111">
        <v>54.69</v>
      </c>
      <c r="I689" s="112"/>
      <c r="J689" s="113">
        <f>ROUND(I689*H689,2)</f>
        <v>0</v>
      </c>
      <c r="K689" s="109" t="s">
        <v>91</v>
      </c>
      <c r="L689" s="11"/>
      <c r="M689" s="114" t="s">
        <v>10</v>
      </c>
      <c r="N689" s="115" t="s">
        <v>27</v>
      </c>
      <c r="O689" s="116"/>
      <c r="P689" s="117">
        <f>O689*H689</f>
        <v>0</v>
      </c>
      <c r="Q689" s="117">
        <v>0.27560000000000001</v>
      </c>
      <c r="R689" s="117">
        <f>Q689*H689</f>
        <v>15.072564</v>
      </c>
      <c r="S689" s="117">
        <v>0</v>
      </c>
      <c r="T689" s="118">
        <f>S689*H689</f>
        <v>0</v>
      </c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R689" s="119" t="s">
        <v>92</v>
      </c>
      <c r="AT689" s="119" t="s">
        <v>87</v>
      </c>
      <c r="AU689" s="119" t="s">
        <v>2</v>
      </c>
      <c r="AY689" s="2" t="s">
        <v>85</v>
      </c>
      <c r="BE689" s="120">
        <f>IF(N689="základní",J689,0)</f>
        <v>0</v>
      </c>
      <c r="BF689" s="120">
        <f>IF(N689="snížená",J689,0)</f>
        <v>0</v>
      </c>
      <c r="BG689" s="120">
        <f>IF(N689="zákl. přenesená",J689,0)</f>
        <v>0</v>
      </c>
      <c r="BH689" s="120">
        <f>IF(N689="sníž. přenesená",J689,0)</f>
        <v>0</v>
      </c>
      <c r="BI689" s="120">
        <f>IF(N689="nulová",J689,0)</f>
        <v>0</v>
      </c>
      <c r="BJ689" s="2" t="s">
        <v>83</v>
      </c>
      <c r="BK689" s="120">
        <f>ROUND(I689*H689,2)</f>
        <v>0</v>
      </c>
      <c r="BL689" s="2" t="s">
        <v>92</v>
      </c>
      <c r="BM689" s="119" t="s">
        <v>717</v>
      </c>
    </row>
    <row r="690" spans="1:65" s="14" customFormat="1" ht="19.5" x14ac:dyDescent="0.2">
      <c r="A690" s="10"/>
      <c r="B690" s="11"/>
      <c r="C690" s="10"/>
      <c r="D690" s="121" t="s">
        <v>94</v>
      </c>
      <c r="E690" s="10"/>
      <c r="F690" s="122" t="s">
        <v>718</v>
      </c>
      <c r="G690" s="10"/>
      <c r="H690" s="10"/>
      <c r="I690" s="12"/>
      <c r="J690" s="10"/>
      <c r="K690" s="10"/>
      <c r="L690" s="11"/>
      <c r="M690" s="123"/>
      <c r="N690" s="124"/>
      <c r="O690" s="116"/>
      <c r="P690" s="116"/>
      <c r="Q690" s="116"/>
      <c r="R690" s="116"/>
      <c r="S690" s="116"/>
      <c r="T690" s="125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T690" s="2" t="s">
        <v>94</v>
      </c>
      <c r="AU690" s="2" t="s">
        <v>2</v>
      </c>
    </row>
    <row r="691" spans="1:65" s="134" customFormat="1" x14ac:dyDescent="0.2">
      <c r="B691" s="135"/>
      <c r="D691" s="121" t="s">
        <v>96</v>
      </c>
      <c r="E691" s="136" t="s">
        <v>10</v>
      </c>
      <c r="F691" s="137" t="s">
        <v>719</v>
      </c>
      <c r="H691" s="138">
        <v>54.69</v>
      </c>
      <c r="I691" s="139"/>
      <c r="L691" s="135"/>
      <c r="M691" s="140"/>
      <c r="N691" s="141"/>
      <c r="O691" s="141"/>
      <c r="P691" s="141"/>
      <c r="Q691" s="141"/>
      <c r="R691" s="141"/>
      <c r="S691" s="141"/>
      <c r="T691" s="142"/>
      <c r="AT691" s="136" t="s">
        <v>96</v>
      </c>
      <c r="AU691" s="136" t="s">
        <v>2</v>
      </c>
      <c r="AV691" s="134" t="s">
        <v>2</v>
      </c>
      <c r="AW691" s="134" t="s">
        <v>98</v>
      </c>
      <c r="AX691" s="134" t="s">
        <v>83</v>
      </c>
      <c r="AY691" s="136" t="s">
        <v>85</v>
      </c>
    </row>
    <row r="692" spans="1:65" s="92" customFormat="1" ht="22.9" customHeight="1" x14ac:dyDescent="0.2">
      <c r="B692" s="93"/>
      <c r="D692" s="94" t="s">
        <v>81</v>
      </c>
      <c r="E692" s="104" t="s">
        <v>149</v>
      </c>
      <c r="F692" s="104" t="s">
        <v>720</v>
      </c>
      <c r="I692" s="96"/>
      <c r="J692" s="105">
        <f>BK692</f>
        <v>0</v>
      </c>
      <c r="L692" s="93"/>
      <c r="M692" s="98"/>
      <c r="N692" s="99"/>
      <c r="O692" s="99"/>
      <c r="P692" s="100">
        <f>SUM(P693:P720)</f>
        <v>0</v>
      </c>
      <c r="Q692" s="99"/>
      <c r="R692" s="100">
        <f>SUM(R693:R720)</f>
        <v>1.05542</v>
      </c>
      <c r="S692" s="99"/>
      <c r="T692" s="101">
        <f>SUM(T693:T720)</f>
        <v>0</v>
      </c>
      <c r="AR692" s="94" t="s">
        <v>83</v>
      </c>
      <c r="AT692" s="102" t="s">
        <v>81</v>
      </c>
      <c r="AU692" s="102" t="s">
        <v>83</v>
      </c>
      <c r="AY692" s="94" t="s">
        <v>85</v>
      </c>
      <c r="BK692" s="103">
        <f>SUM(BK693:BK720)</f>
        <v>0</v>
      </c>
    </row>
    <row r="693" spans="1:65" s="14" customFormat="1" ht="21.6" customHeight="1" x14ac:dyDescent="0.2">
      <c r="A693" s="10"/>
      <c r="B693" s="106"/>
      <c r="C693" s="107" t="s">
        <v>721</v>
      </c>
      <c r="D693" s="107" t="s">
        <v>87</v>
      </c>
      <c r="E693" s="108" t="s">
        <v>722</v>
      </c>
      <c r="F693" s="109" t="s">
        <v>723</v>
      </c>
      <c r="G693" s="110" t="s">
        <v>144</v>
      </c>
      <c r="H693" s="111">
        <v>1183.126</v>
      </c>
      <c r="I693" s="112"/>
      <c r="J693" s="113">
        <f>ROUND(I693*H693,2)</f>
        <v>0</v>
      </c>
      <c r="K693" s="109" t="s">
        <v>91</v>
      </c>
      <c r="L693" s="11"/>
      <c r="M693" s="114" t="s">
        <v>10</v>
      </c>
      <c r="N693" s="115" t="s">
        <v>27</v>
      </c>
      <c r="O693" s="116"/>
      <c r="P693" s="117">
        <f>O693*H693</f>
        <v>0</v>
      </c>
      <c r="Q693" s="117">
        <v>0</v>
      </c>
      <c r="R693" s="117">
        <f>Q693*H693</f>
        <v>0</v>
      </c>
      <c r="S693" s="117">
        <v>0</v>
      </c>
      <c r="T693" s="118">
        <f>S693*H693</f>
        <v>0</v>
      </c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R693" s="119" t="s">
        <v>92</v>
      </c>
      <c r="AT693" s="119" t="s">
        <v>87</v>
      </c>
      <c r="AU693" s="119" t="s">
        <v>2</v>
      </c>
      <c r="AY693" s="2" t="s">
        <v>85</v>
      </c>
      <c r="BE693" s="120">
        <f>IF(N693="základní",J693,0)</f>
        <v>0</v>
      </c>
      <c r="BF693" s="120">
        <f>IF(N693="snížená",J693,0)</f>
        <v>0</v>
      </c>
      <c r="BG693" s="120">
        <f>IF(N693="zákl. přenesená",J693,0)</f>
        <v>0</v>
      </c>
      <c r="BH693" s="120">
        <f>IF(N693="sníž. přenesená",J693,0)</f>
        <v>0</v>
      </c>
      <c r="BI693" s="120">
        <f>IF(N693="nulová",J693,0)</f>
        <v>0</v>
      </c>
      <c r="BJ693" s="2" t="s">
        <v>83</v>
      </c>
      <c r="BK693" s="120">
        <f>ROUND(I693*H693,2)</f>
        <v>0</v>
      </c>
      <c r="BL693" s="2" t="s">
        <v>92</v>
      </c>
      <c r="BM693" s="119" t="s">
        <v>724</v>
      </c>
    </row>
    <row r="694" spans="1:65" s="14" customFormat="1" ht="29.25" x14ac:dyDescent="0.2">
      <c r="A694" s="10"/>
      <c r="B694" s="11"/>
      <c r="C694" s="10"/>
      <c r="D694" s="121" t="s">
        <v>94</v>
      </c>
      <c r="E694" s="10"/>
      <c r="F694" s="122" t="s">
        <v>725</v>
      </c>
      <c r="G694" s="10"/>
      <c r="H694" s="10"/>
      <c r="I694" s="12"/>
      <c r="J694" s="10"/>
      <c r="K694" s="10"/>
      <c r="L694" s="11"/>
      <c r="M694" s="123"/>
      <c r="N694" s="124"/>
      <c r="O694" s="116"/>
      <c r="P694" s="116"/>
      <c r="Q694" s="116"/>
      <c r="R694" s="116"/>
      <c r="S694" s="116"/>
      <c r="T694" s="125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T694" s="2" t="s">
        <v>94</v>
      </c>
      <c r="AU694" s="2" t="s">
        <v>2</v>
      </c>
    </row>
    <row r="695" spans="1:65" s="134" customFormat="1" ht="22.5" x14ac:dyDescent="0.2">
      <c r="B695" s="135"/>
      <c r="D695" s="121" t="s">
        <v>96</v>
      </c>
      <c r="E695" s="136" t="s">
        <v>10</v>
      </c>
      <c r="F695" s="137" t="s">
        <v>726</v>
      </c>
      <c r="H695" s="138">
        <v>601.56200000000001</v>
      </c>
      <c r="I695" s="139"/>
      <c r="L695" s="135"/>
      <c r="M695" s="140"/>
      <c r="N695" s="141"/>
      <c r="O695" s="141"/>
      <c r="P695" s="141"/>
      <c r="Q695" s="141"/>
      <c r="R695" s="141"/>
      <c r="S695" s="141"/>
      <c r="T695" s="142"/>
      <c r="AT695" s="136" t="s">
        <v>96</v>
      </c>
      <c r="AU695" s="136" t="s">
        <v>2</v>
      </c>
      <c r="AV695" s="134" t="s">
        <v>2</v>
      </c>
      <c r="AW695" s="134" t="s">
        <v>98</v>
      </c>
      <c r="AX695" s="134" t="s">
        <v>84</v>
      </c>
      <c r="AY695" s="136" t="s">
        <v>85</v>
      </c>
    </row>
    <row r="696" spans="1:65" s="134" customFormat="1" x14ac:dyDescent="0.2">
      <c r="B696" s="135"/>
      <c r="D696" s="121" t="s">
        <v>96</v>
      </c>
      <c r="E696" s="136" t="s">
        <v>10</v>
      </c>
      <c r="F696" s="137" t="s">
        <v>727</v>
      </c>
      <c r="H696" s="138">
        <v>221.58</v>
      </c>
      <c r="I696" s="139"/>
      <c r="L696" s="135"/>
      <c r="M696" s="140"/>
      <c r="N696" s="141"/>
      <c r="O696" s="141"/>
      <c r="P696" s="141"/>
      <c r="Q696" s="141"/>
      <c r="R696" s="141"/>
      <c r="S696" s="141"/>
      <c r="T696" s="142"/>
      <c r="AT696" s="136" t="s">
        <v>96</v>
      </c>
      <c r="AU696" s="136" t="s">
        <v>2</v>
      </c>
      <c r="AV696" s="134" t="s">
        <v>2</v>
      </c>
      <c r="AW696" s="134" t="s">
        <v>98</v>
      </c>
      <c r="AX696" s="134" t="s">
        <v>84</v>
      </c>
      <c r="AY696" s="136" t="s">
        <v>85</v>
      </c>
    </row>
    <row r="697" spans="1:65" s="134" customFormat="1" x14ac:dyDescent="0.2">
      <c r="B697" s="135"/>
      <c r="D697" s="121" t="s">
        <v>96</v>
      </c>
      <c r="E697" s="136" t="s">
        <v>10</v>
      </c>
      <c r="F697" s="137" t="s">
        <v>728</v>
      </c>
      <c r="H697" s="138">
        <v>359.98399999999998</v>
      </c>
      <c r="I697" s="139"/>
      <c r="L697" s="135"/>
      <c r="M697" s="140"/>
      <c r="N697" s="141"/>
      <c r="O697" s="141"/>
      <c r="P697" s="141"/>
      <c r="Q697" s="141"/>
      <c r="R697" s="141"/>
      <c r="S697" s="141"/>
      <c r="T697" s="142"/>
      <c r="AT697" s="136" t="s">
        <v>96</v>
      </c>
      <c r="AU697" s="136" t="s">
        <v>2</v>
      </c>
      <c r="AV697" s="134" t="s">
        <v>2</v>
      </c>
      <c r="AW697" s="134" t="s">
        <v>98</v>
      </c>
      <c r="AX697" s="134" t="s">
        <v>84</v>
      </c>
      <c r="AY697" s="136" t="s">
        <v>85</v>
      </c>
    </row>
    <row r="698" spans="1:65" s="143" customFormat="1" x14ac:dyDescent="0.2">
      <c r="B698" s="144"/>
      <c r="D698" s="121" t="s">
        <v>96</v>
      </c>
      <c r="E698" s="145" t="s">
        <v>10</v>
      </c>
      <c r="F698" s="146" t="s">
        <v>102</v>
      </c>
      <c r="H698" s="147">
        <v>1183.126</v>
      </c>
      <c r="I698" s="148"/>
      <c r="L698" s="144"/>
      <c r="M698" s="149"/>
      <c r="N698" s="150"/>
      <c r="O698" s="150"/>
      <c r="P698" s="150"/>
      <c r="Q698" s="150"/>
      <c r="R698" s="150"/>
      <c r="S698" s="150"/>
      <c r="T698" s="151"/>
      <c r="AT698" s="145" t="s">
        <v>96</v>
      </c>
      <c r="AU698" s="145" t="s">
        <v>2</v>
      </c>
      <c r="AV698" s="143" t="s">
        <v>92</v>
      </c>
      <c r="AW698" s="143" t="s">
        <v>98</v>
      </c>
      <c r="AX698" s="143" t="s">
        <v>83</v>
      </c>
      <c r="AY698" s="145" t="s">
        <v>85</v>
      </c>
    </row>
    <row r="699" spans="1:65" s="14" customFormat="1" ht="32.450000000000003" customHeight="1" x14ac:dyDescent="0.2">
      <c r="A699" s="10"/>
      <c r="B699" s="106"/>
      <c r="C699" s="107" t="s">
        <v>729</v>
      </c>
      <c r="D699" s="107" t="s">
        <v>87</v>
      </c>
      <c r="E699" s="108" t="s">
        <v>730</v>
      </c>
      <c r="F699" s="109" t="s">
        <v>731</v>
      </c>
      <c r="G699" s="110" t="s">
        <v>144</v>
      </c>
      <c r="H699" s="111">
        <v>35493.78</v>
      </c>
      <c r="I699" s="112"/>
      <c r="J699" s="113">
        <f>ROUND(I699*H699,2)</f>
        <v>0</v>
      </c>
      <c r="K699" s="109" t="s">
        <v>91</v>
      </c>
      <c r="L699" s="11"/>
      <c r="M699" s="114" t="s">
        <v>10</v>
      </c>
      <c r="N699" s="115" t="s">
        <v>27</v>
      </c>
      <c r="O699" s="116"/>
      <c r="P699" s="117">
        <f>O699*H699</f>
        <v>0</v>
      </c>
      <c r="Q699" s="117">
        <v>0</v>
      </c>
      <c r="R699" s="117">
        <f>Q699*H699</f>
        <v>0</v>
      </c>
      <c r="S699" s="117">
        <v>0</v>
      </c>
      <c r="T699" s="118">
        <f>S699*H699</f>
        <v>0</v>
      </c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R699" s="119" t="s">
        <v>92</v>
      </c>
      <c r="AT699" s="119" t="s">
        <v>87</v>
      </c>
      <c r="AU699" s="119" t="s">
        <v>2</v>
      </c>
      <c r="AY699" s="2" t="s">
        <v>85</v>
      </c>
      <c r="BE699" s="120">
        <f>IF(N699="základní",J699,0)</f>
        <v>0</v>
      </c>
      <c r="BF699" s="120">
        <f>IF(N699="snížená",J699,0)</f>
        <v>0</v>
      </c>
      <c r="BG699" s="120">
        <f>IF(N699="zákl. přenesená",J699,0)</f>
        <v>0</v>
      </c>
      <c r="BH699" s="120">
        <f>IF(N699="sníž. přenesená",J699,0)</f>
        <v>0</v>
      </c>
      <c r="BI699" s="120">
        <f>IF(N699="nulová",J699,0)</f>
        <v>0</v>
      </c>
      <c r="BJ699" s="2" t="s">
        <v>83</v>
      </c>
      <c r="BK699" s="120">
        <f>ROUND(I699*H699,2)</f>
        <v>0</v>
      </c>
      <c r="BL699" s="2" t="s">
        <v>92</v>
      </c>
      <c r="BM699" s="119" t="s">
        <v>732</v>
      </c>
    </row>
    <row r="700" spans="1:65" s="14" customFormat="1" ht="39" x14ac:dyDescent="0.2">
      <c r="A700" s="10"/>
      <c r="B700" s="11"/>
      <c r="C700" s="10"/>
      <c r="D700" s="121" t="s">
        <v>94</v>
      </c>
      <c r="E700" s="10"/>
      <c r="F700" s="122" t="s">
        <v>733</v>
      </c>
      <c r="G700" s="10"/>
      <c r="H700" s="10"/>
      <c r="I700" s="12"/>
      <c r="J700" s="10"/>
      <c r="K700" s="10"/>
      <c r="L700" s="11"/>
      <c r="M700" s="123"/>
      <c r="N700" s="124"/>
      <c r="O700" s="116"/>
      <c r="P700" s="116"/>
      <c r="Q700" s="116"/>
      <c r="R700" s="116"/>
      <c r="S700" s="116"/>
      <c r="T700" s="125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T700" s="2" t="s">
        <v>94</v>
      </c>
      <c r="AU700" s="2" t="s">
        <v>2</v>
      </c>
    </row>
    <row r="701" spans="1:65" s="134" customFormat="1" x14ac:dyDescent="0.2">
      <c r="B701" s="135"/>
      <c r="D701" s="121" t="s">
        <v>96</v>
      </c>
      <c r="E701" s="136" t="s">
        <v>10</v>
      </c>
      <c r="F701" s="137" t="s">
        <v>734</v>
      </c>
      <c r="H701" s="138">
        <v>35493.78</v>
      </c>
      <c r="I701" s="139"/>
      <c r="L701" s="135"/>
      <c r="M701" s="140"/>
      <c r="N701" s="141"/>
      <c r="O701" s="141"/>
      <c r="P701" s="141"/>
      <c r="Q701" s="141"/>
      <c r="R701" s="141"/>
      <c r="S701" s="141"/>
      <c r="T701" s="142"/>
      <c r="AT701" s="136" t="s">
        <v>96</v>
      </c>
      <c r="AU701" s="136" t="s">
        <v>2</v>
      </c>
      <c r="AV701" s="134" t="s">
        <v>2</v>
      </c>
      <c r="AW701" s="134" t="s">
        <v>98</v>
      </c>
      <c r="AX701" s="134" t="s">
        <v>83</v>
      </c>
      <c r="AY701" s="136" t="s">
        <v>85</v>
      </c>
    </row>
    <row r="702" spans="1:65" s="14" customFormat="1" ht="32.450000000000003" customHeight="1" x14ac:dyDescent="0.2">
      <c r="A702" s="10"/>
      <c r="B702" s="106"/>
      <c r="C702" s="107" t="s">
        <v>735</v>
      </c>
      <c r="D702" s="107" t="s">
        <v>87</v>
      </c>
      <c r="E702" s="108" t="s">
        <v>736</v>
      </c>
      <c r="F702" s="109" t="s">
        <v>737</v>
      </c>
      <c r="G702" s="110" t="s">
        <v>144</v>
      </c>
      <c r="H702" s="111">
        <v>1183.126</v>
      </c>
      <c r="I702" s="112"/>
      <c r="J702" s="113">
        <f>ROUND(I702*H702,2)</f>
        <v>0</v>
      </c>
      <c r="K702" s="109" t="s">
        <v>91</v>
      </c>
      <c r="L702" s="11"/>
      <c r="M702" s="114" t="s">
        <v>10</v>
      </c>
      <c r="N702" s="115" t="s">
        <v>27</v>
      </c>
      <c r="O702" s="116"/>
      <c r="P702" s="117">
        <f>O702*H702</f>
        <v>0</v>
      </c>
      <c r="Q702" s="117">
        <v>0</v>
      </c>
      <c r="R702" s="117">
        <f>Q702*H702</f>
        <v>0</v>
      </c>
      <c r="S702" s="117">
        <v>0</v>
      </c>
      <c r="T702" s="118">
        <f>S702*H702</f>
        <v>0</v>
      </c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R702" s="119" t="s">
        <v>92</v>
      </c>
      <c r="AT702" s="119" t="s">
        <v>87</v>
      </c>
      <c r="AU702" s="119" t="s">
        <v>2</v>
      </c>
      <c r="AY702" s="2" t="s">
        <v>85</v>
      </c>
      <c r="BE702" s="120">
        <f>IF(N702="základní",J702,0)</f>
        <v>0</v>
      </c>
      <c r="BF702" s="120">
        <f>IF(N702="snížená",J702,0)</f>
        <v>0</v>
      </c>
      <c r="BG702" s="120">
        <f>IF(N702="zákl. přenesená",J702,0)</f>
        <v>0</v>
      </c>
      <c r="BH702" s="120">
        <f>IF(N702="sníž. přenesená",J702,0)</f>
        <v>0</v>
      </c>
      <c r="BI702" s="120">
        <f>IF(N702="nulová",J702,0)</f>
        <v>0</v>
      </c>
      <c r="BJ702" s="2" t="s">
        <v>83</v>
      </c>
      <c r="BK702" s="120">
        <f>ROUND(I702*H702,2)</f>
        <v>0</v>
      </c>
      <c r="BL702" s="2" t="s">
        <v>92</v>
      </c>
      <c r="BM702" s="119" t="s">
        <v>738</v>
      </c>
    </row>
    <row r="703" spans="1:65" s="14" customFormat="1" ht="29.25" x14ac:dyDescent="0.2">
      <c r="A703" s="10"/>
      <c r="B703" s="11"/>
      <c r="C703" s="10"/>
      <c r="D703" s="121" t="s">
        <v>94</v>
      </c>
      <c r="E703" s="10"/>
      <c r="F703" s="122" t="s">
        <v>739</v>
      </c>
      <c r="G703" s="10"/>
      <c r="H703" s="10"/>
      <c r="I703" s="12"/>
      <c r="J703" s="10"/>
      <c r="K703" s="10"/>
      <c r="L703" s="11"/>
      <c r="M703" s="123"/>
      <c r="N703" s="124"/>
      <c r="O703" s="116"/>
      <c r="P703" s="116"/>
      <c r="Q703" s="116"/>
      <c r="R703" s="116"/>
      <c r="S703" s="116"/>
      <c r="T703" s="125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T703" s="2" t="s">
        <v>94</v>
      </c>
      <c r="AU703" s="2" t="s">
        <v>2</v>
      </c>
    </row>
    <row r="704" spans="1:65" s="14" customFormat="1" ht="21.6" customHeight="1" x14ac:dyDescent="0.2">
      <c r="A704" s="10"/>
      <c r="B704" s="106"/>
      <c r="C704" s="107" t="s">
        <v>740</v>
      </c>
      <c r="D704" s="107" t="s">
        <v>87</v>
      </c>
      <c r="E704" s="108" t="s">
        <v>741</v>
      </c>
      <c r="F704" s="109" t="s">
        <v>742</v>
      </c>
      <c r="G704" s="110" t="s">
        <v>144</v>
      </c>
      <c r="H704" s="111">
        <v>1183.126</v>
      </c>
      <c r="I704" s="112"/>
      <c r="J704" s="113">
        <f>ROUND(I704*H704,2)</f>
        <v>0</v>
      </c>
      <c r="K704" s="109" t="s">
        <v>91</v>
      </c>
      <c r="L704" s="11"/>
      <c r="M704" s="114" t="s">
        <v>10</v>
      </c>
      <c r="N704" s="115" t="s">
        <v>27</v>
      </c>
      <c r="O704" s="116"/>
      <c r="P704" s="117">
        <f>O704*H704</f>
        <v>0</v>
      </c>
      <c r="Q704" s="117">
        <v>0</v>
      </c>
      <c r="R704" s="117">
        <f>Q704*H704</f>
        <v>0</v>
      </c>
      <c r="S704" s="117">
        <v>0</v>
      </c>
      <c r="T704" s="118">
        <f>S704*H704</f>
        <v>0</v>
      </c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R704" s="119" t="s">
        <v>92</v>
      </c>
      <c r="AT704" s="119" t="s">
        <v>87</v>
      </c>
      <c r="AU704" s="119" t="s">
        <v>2</v>
      </c>
      <c r="AY704" s="2" t="s">
        <v>85</v>
      </c>
      <c r="BE704" s="120">
        <f>IF(N704="základní",J704,0)</f>
        <v>0</v>
      </c>
      <c r="BF704" s="120">
        <f>IF(N704="snížená",J704,0)</f>
        <v>0</v>
      </c>
      <c r="BG704" s="120">
        <f>IF(N704="zákl. přenesená",J704,0)</f>
        <v>0</v>
      </c>
      <c r="BH704" s="120">
        <f>IF(N704="sníž. přenesená",J704,0)</f>
        <v>0</v>
      </c>
      <c r="BI704" s="120">
        <f>IF(N704="nulová",J704,0)</f>
        <v>0</v>
      </c>
      <c r="BJ704" s="2" t="s">
        <v>83</v>
      </c>
      <c r="BK704" s="120">
        <f>ROUND(I704*H704,2)</f>
        <v>0</v>
      </c>
      <c r="BL704" s="2" t="s">
        <v>92</v>
      </c>
      <c r="BM704" s="119" t="s">
        <v>743</v>
      </c>
    </row>
    <row r="705" spans="1:65" s="14" customFormat="1" ht="19.5" x14ac:dyDescent="0.2">
      <c r="A705" s="10"/>
      <c r="B705" s="11"/>
      <c r="C705" s="10"/>
      <c r="D705" s="121" t="s">
        <v>94</v>
      </c>
      <c r="E705" s="10"/>
      <c r="F705" s="122" t="s">
        <v>744</v>
      </c>
      <c r="G705" s="10"/>
      <c r="H705" s="10"/>
      <c r="I705" s="12"/>
      <c r="J705" s="10"/>
      <c r="K705" s="10"/>
      <c r="L705" s="11"/>
      <c r="M705" s="123"/>
      <c r="N705" s="124"/>
      <c r="O705" s="116"/>
      <c r="P705" s="116"/>
      <c r="Q705" s="116"/>
      <c r="R705" s="116"/>
      <c r="S705" s="116"/>
      <c r="T705" s="125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T705" s="2" t="s">
        <v>94</v>
      </c>
      <c r="AU705" s="2" t="s">
        <v>2</v>
      </c>
    </row>
    <row r="706" spans="1:65" s="14" customFormat="1" ht="21.6" customHeight="1" x14ac:dyDescent="0.2">
      <c r="A706" s="10"/>
      <c r="B706" s="106"/>
      <c r="C706" s="107" t="s">
        <v>745</v>
      </c>
      <c r="D706" s="107" t="s">
        <v>87</v>
      </c>
      <c r="E706" s="108" t="s">
        <v>746</v>
      </c>
      <c r="F706" s="109" t="s">
        <v>747</v>
      </c>
      <c r="G706" s="110" t="s">
        <v>144</v>
      </c>
      <c r="H706" s="111">
        <v>35493.78</v>
      </c>
      <c r="I706" s="112"/>
      <c r="J706" s="113">
        <f>ROUND(I706*H706,2)</f>
        <v>0</v>
      </c>
      <c r="K706" s="109" t="s">
        <v>91</v>
      </c>
      <c r="L706" s="11"/>
      <c r="M706" s="114" t="s">
        <v>10</v>
      </c>
      <c r="N706" s="115" t="s">
        <v>27</v>
      </c>
      <c r="O706" s="116"/>
      <c r="P706" s="117">
        <f>O706*H706</f>
        <v>0</v>
      </c>
      <c r="Q706" s="117">
        <v>0</v>
      </c>
      <c r="R706" s="117">
        <f>Q706*H706</f>
        <v>0</v>
      </c>
      <c r="S706" s="117">
        <v>0</v>
      </c>
      <c r="T706" s="118">
        <f>S706*H706</f>
        <v>0</v>
      </c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R706" s="119" t="s">
        <v>92</v>
      </c>
      <c r="AT706" s="119" t="s">
        <v>87</v>
      </c>
      <c r="AU706" s="119" t="s">
        <v>2</v>
      </c>
      <c r="AY706" s="2" t="s">
        <v>85</v>
      </c>
      <c r="BE706" s="120">
        <f>IF(N706="základní",J706,0)</f>
        <v>0</v>
      </c>
      <c r="BF706" s="120">
        <f>IF(N706="snížená",J706,0)</f>
        <v>0</v>
      </c>
      <c r="BG706" s="120">
        <f>IF(N706="zákl. přenesená",J706,0)</f>
        <v>0</v>
      </c>
      <c r="BH706" s="120">
        <f>IF(N706="sníž. přenesená",J706,0)</f>
        <v>0</v>
      </c>
      <c r="BI706" s="120">
        <f>IF(N706="nulová",J706,0)</f>
        <v>0</v>
      </c>
      <c r="BJ706" s="2" t="s">
        <v>83</v>
      </c>
      <c r="BK706" s="120">
        <f>ROUND(I706*H706,2)</f>
        <v>0</v>
      </c>
      <c r="BL706" s="2" t="s">
        <v>92</v>
      </c>
      <c r="BM706" s="119" t="s">
        <v>748</v>
      </c>
    </row>
    <row r="707" spans="1:65" s="14" customFormat="1" ht="19.5" x14ac:dyDescent="0.2">
      <c r="A707" s="10"/>
      <c r="B707" s="11"/>
      <c r="C707" s="10"/>
      <c r="D707" s="121" t="s">
        <v>94</v>
      </c>
      <c r="E707" s="10"/>
      <c r="F707" s="122" t="s">
        <v>749</v>
      </c>
      <c r="G707" s="10"/>
      <c r="H707" s="10"/>
      <c r="I707" s="12"/>
      <c r="J707" s="10"/>
      <c r="K707" s="10"/>
      <c r="L707" s="11"/>
      <c r="M707" s="123"/>
      <c r="N707" s="124"/>
      <c r="O707" s="116"/>
      <c r="P707" s="116"/>
      <c r="Q707" s="116"/>
      <c r="R707" s="116"/>
      <c r="S707" s="116"/>
      <c r="T707" s="125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T707" s="2" t="s">
        <v>94</v>
      </c>
      <c r="AU707" s="2" t="s">
        <v>2</v>
      </c>
    </row>
    <row r="708" spans="1:65" s="134" customFormat="1" x14ac:dyDescent="0.2">
      <c r="B708" s="135"/>
      <c r="D708" s="121" t="s">
        <v>96</v>
      </c>
      <c r="E708" s="136" t="s">
        <v>10</v>
      </c>
      <c r="F708" s="137" t="s">
        <v>734</v>
      </c>
      <c r="H708" s="138">
        <v>35493.78</v>
      </c>
      <c r="I708" s="139"/>
      <c r="L708" s="135"/>
      <c r="M708" s="140"/>
      <c r="N708" s="141"/>
      <c r="O708" s="141"/>
      <c r="P708" s="141"/>
      <c r="Q708" s="141"/>
      <c r="R708" s="141"/>
      <c r="S708" s="141"/>
      <c r="T708" s="142"/>
      <c r="AT708" s="136" t="s">
        <v>96</v>
      </c>
      <c r="AU708" s="136" t="s">
        <v>2</v>
      </c>
      <c r="AV708" s="134" t="s">
        <v>2</v>
      </c>
      <c r="AW708" s="134" t="s">
        <v>98</v>
      </c>
      <c r="AX708" s="134" t="s">
        <v>83</v>
      </c>
      <c r="AY708" s="136" t="s">
        <v>85</v>
      </c>
    </row>
    <row r="709" spans="1:65" s="14" customFormat="1" ht="21.6" customHeight="1" x14ac:dyDescent="0.2">
      <c r="A709" s="10"/>
      <c r="B709" s="106"/>
      <c r="C709" s="107" t="s">
        <v>750</v>
      </c>
      <c r="D709" s="107" t="s">
        <v>87</v>
      </c>
      <c r="E709" s="108" t="s">
        <v>751</v>
      </c>
      <c r="F709" s="109" t="s">
        <v>752</v>
      </c>
      <c r="G709" s="110" t="s">
        <v>144</v>
      </c>
      <c r="H709" s="111">
        <v>1183.126</v>
      </c>
      <c r="I709" s="112"/>
      <c r="J709" s="113">
        <f>ROUND(I709*H709,2)</f>
        <v>0</v>
      </c>
      <c r="K709" s="109" t="s">
        <v>91</v>
      </c>
      <c r="L709" s="11"/>
      <c r="M709" s="114" t="s">
        <v>10</v>
      </c>
      <c r="N709" s="115" t="s">
        <v>27</v>
      </c>
      <c r="O709" s="116"/>
      <c r="P709" s="117">
        <f>O709*H709</f>
        <v>0</v>
      </c>
      <c r="Q709" s="117">
        <v>0</v>
      </c>
      <c r="R709" s="117">
        <f>Q709*H709</f>
        <v>0</v>
      </c>
      <c r="S709" s="117">
        <v>0</v>
      </c>
      <c r="T709" s="118">
        <f>S709*H709</f>
        <v>0</v>
      </c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R709" s="119" t="s">
        <v>92</v>
      </c>
      <c r="AT709" s="119" t="s">
        <v>87</v>
      </c>
      <c r="AU709" s="119" t="s">
        <v>2</v>
      </c>
      <c r="AY709" s="2" t="s">
        <v>85</v>
      </c>
      <c r="BE709" s="120">
        <f>IF(N709="základní",J709,0)</f>
        <v>0</v>
      </c>
      <c r="BF709" s="120">
        <f>IF(N709="snížená",J709,0)</f>
        <v>0</v>
      </c>
      <c r="BG709" s="120">
        <f>IF(N709="zákl. přenesená",J709,0)</f>
        <v>0</v>
      </c>
      <c r="BH709" s="120">
        <f>IF(N709="sníž. přenesená",J709,0)</f>
        <v>0</v>
      </c>
      <c r="BI709" s="120">
        <f>IF(N709="nulová",J709,0)</f>
        <v>0</v>
      </c>
      <c r="BJ709" s="2" t="s">
        <v>83</v>
      </c>
      <c r="BK709" s="120">
        <f>ROUND(I709*H709,2)</f>
        <v>0</v>
      </c>
      <c r="BL709" s="2" t="s">
        <v>92</v>
      </c>
      <c r="BM709" s="119" t="s">
        <v>753</v>
      </c>
    </row>
    <row r="710" spans="1:65" s="14" customFormat="1" ht="19.5" x14ac:dyDescent="0.2">
      <c r="A710" s="10"/>
      <c r="B710" s="11"/>
      <c r="C710" s="10"/>
      <c r="D710" s="121" t="s">
        <v>94</v>
      </c>
      <c r="E710" s="10"/>
      <c r="F710" s="122" t="s">
        <v>754</v>
      </c>
      <c r="G710" s="10"/>
      <c r="H710" s="10"/>
      <c r="I710" s="12"/>
      <c r="J710" s="10"/>
      <c r="K710" s="10"/>
      <c r="L710" s="11"/>
      <c r="M710" s="123"/>
      <c r="N710" s="124"/>
      <c r="O710" s="116"/>
      <c r="P710" s="116"/>
      <c r="Q710" s="116"/>
      <c r="R710" s="116"/>
      <c r="S710" s="116"/>
      <c r="T710" s="125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T710" s="2" t="s">
        <v>94</v>
      </c>
      <c r="AU710" s="2" t="s">
        <v>2</v>
      </c>
    </row>
    <row r="711" spans="1:65" s="14" customFormat="1" ht="21.6" customHeight="1" x14ac:dyDescent="0.2">
      <c r="A711" s="10"/>
      <c r="B711" s="106"/>
      <c r="C711" s="107" t="s">
        <v>755</v>
      </c>
      <c r="D711" s="107" t="s">
        <v>87</v>
      </c>
      <c r="E711" s="108" t="s">
        <v>756</v>
      </c>
      <c r="F711" s="109" t="s">
        <v>757</v>
      </c>
      <c r="G711" s="110" t="s">
        <v>195</v>
      </c>
      <c r="H711" s="111">
        <v>198</v>
      </c>
      <c r="I711" s="112"/>
      <c r="J711" s="113">
        <f>ROUND(I711*H711,2)</f>
        <v>0</v>
      </c>
      <c r="K711" s="109" t="s">
        <v>91</v>
      </c>
      <c r="L711" s="11"/>
      <c r="M711" s="114" t="s">
        <v>10</v>
      </c>
      <c r="N711" s="115" t="s">
        <v>27</v>
      </c>
      <c r="O711" s="116"/>
      <c r="P711" s="117">
        <f>O711*H711</f>
        <v>0</v>
      </c>
      <c r="Q711" s="117">
        <v>1.3699999999999999E-3</v>
      </c>
      <c r="R711" s="117">
        <f>Q711*H711</f>
        <v>0.27126</v>
      </c>
      <c r="S711" s="117">
        <v>0</v>
      </c>
      <c r="T711" s="118">
        <f>S711*H711</f>
        <v>0</v>
      </c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R711" s="119" t="s">
        <v>92</v>
      </c>
      <c r="AT711" s="119" t="s">
        <v>87</v>
      </c>
      <c r="AU711" s="119" t="s">
        <v>2</v>
      </c>
      <c r="AY711" s="2" t="s">
        <v>85</v>
      </c>
      <c r="BE711" s="120">
        <f>IF(N711="základní",J711,0)</f>
        <v>0</v>
      </c>
      <c r="BF711" s="120">
        <f>IF(N711="snížená",J711,0)</f>
        <v>0</v>
      </c>
      <c r="BG711" s="120">
        <f>IF(N711="zákl. přenesená",J711,0)</f>
        <v>0</v>
      </c>
      <c r="BH711" s="120">
        <f>IF(N711="sníž. přenesená",J711,0)</f>
        <v>0</v>
      </c>
      <c r="BI711" s="120">
        <f>IF(N711="nulová",J711,0)</f>
        <v>0</v>
      </c>
      <c r="BJ711" s="2" t="s">
        <v>83</v>
      </c>
      <c r="BK711" s="120">
        <f>ROUND(I711*H711,2)</f>
        <v>0</v>
      </c>
      <c r="BL711" s="2" t="s">
        <v>92</v>
      </c>
      <c r="BM711" s="119" t="s">
        <v>758</v>
      </c>
    </row>
    <row r="712" spans="1:65" s="14" customFormat="1" ht="19.5" x14ac:dyDescent="0.2">
      <c r="A712" s="10"/>
      <c r="B712" s="11"/>
      <c r="C712" s="10"/>
      <c r="D712" s="121" t="s">
        <v>94</v>
      </c>
      <c r="E712" s="10"/>
      <c r="F712" s="122" t="s">
        <v>759</v>
      </c>
      <c r="G712" s="10"/>
      <c r="H712" s="10"/>
      <c r="I712" s="12"/>
      <c r="J712" s="10"/>
      <c r="K712" s="10"/>
      <c r="L712" s="11"/>
      <c r="M712" s="123"/>
      <c r="N712" s="124"/>
      <c r="O712" s="116"/>
      <c r="P712" s="116"/>
      <c r="Q712" s="116"/>
      <c r="R712" s="116"/>
      <c r="S712" s="116"/>
      <c r="T712" s="125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T712" s="2" t="s">
        <v>94</v>
      </c>
      <c r="AU712" s="2" t="s">
        <v>2</v>
      </c>
    </row>
    <row r="713" spans="1:65" s="134" customFormat="1" x14ac:dyDescent="0.2">
      <c r="B713" s="135"/>
      <c r="D713" s="121" t="s">
        <v>96</v>
      </c>
      <c r="E713" s="136" t="s">
        <v>10</v>
      </c>
      <c r="F713" s="137" t="s">
        <v>760</v>
      </c>
      <c r="H713" s="138">
        <v>198</v>
      </c>
      <c r="I713" s="139"/>
      <c r="L713" s="135"/>
      <c r="M713" s="140"/>
      <c r="N713" s="141"/>
      <c r="O713" s="141"/>
      <c r="P713" s="141"/>
      <c r="Q713" s="141"/>
      <c r="R713" s="141"/>
      <c r="S713" s="141"/>
      <c r="T713" s="142"/>
      <c r="AT713" s="136" t="s">
        <v>96</v>
      </c>
      <c r="AU713" s="136" t="s">
        <v>2</v>
      </c>
      <c r="AV713" s="134" t="s">
        <v>2</v>
      </c>
      <c r="AW713" s="134" t="s">
        <v>98</v>
      </c>
      <c r="AX713" s="134" t="s">
        <v>83</v>
      </c>
      <c r="AY713" s="136" t="s">
        <v>85</v>
      </c>
    </row>
    <row r="714" spans="1:65" s="14" customFormat="1" ht="32.450000000000003" customHeight="1" x14ac:dyDescent="0.2">
      <c r="A714" s="10"/>
      <c r="B714" s="106"/>
      <c r="C714" s="107" t="s">
        <v>761</v>
      </c>
      <c r="D714" s="107" t="s">
        <v>87</v>
      </c>
      <c r="E714" s="108" t="s">
        <v>762</v>
      </c>
      <c r="F714" s="109" t="s">
        <v>763</v>
      </c>
      <c r="G714" s="110" t="s">
        <v>195</v>
      </c>
      <c r="H714" s="111">
        <v>338</v>
      </c>
      <c r="I714" s="112"/>
      <c r="J714" s="113">
        <f>ROUND(I714*H714,2)</f>
        <v>0</v>
      </c>
      <c r="K714" s="109" t="s">
        <v>91</v>
      </c>
      <c r="L714" s="11"/>
      <c r="M714" s="114" t="s">
        <v>10</v>
      </c>
      <c r="N714" s="115" t="s">
        <v>27</v>
      </c>
      <c r="O714" s="116"/>
      <c r="P714" s="117">
        <f>O714*H714</f>
        <v>0</v>
      </c>
      <c r="Q714" s="117">
        <v>2.32E-3</v>
      </c>
      <c r="R714" s="117">
        <f>Q714*H714</f>
        <v>0.78415999999999997</v>
      </c>
      <c r="S714" s="117">
        <v>0</v>
      </c>
      <c r="T714" s="118">
        <f>S714*H714</f>
        <v>0</v>
      </c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R714" s="119" t="s">
        <v>92</v>
      </c>
      <c r="AT714" s="119" t="s">
        <v>87</v>
      </c>
      <c r="AU714" s="119" t="s">
        <v>2</v>
      </c>
      <c r="AY714" s="2" t="s">
        <v>85</v>
      </c>
      <c r="BE714" s="120">
        <f>IF(N714="základní",J714,0)</f>
        <v>0</v>
      </c>
      <c r="BF714" s="120">
        <f>IF(N714="snížená",J714,0)</f>
        <v>0</v>
      </c>
      <c r="BG714" s="120">
        <f>IF(N714="zákl. přenesená",J714,0)</f>
        <v>0</v>
      </c>
      <c r="BH714" s="120">
        <f>IF(N714="sníž. přenesená",J714,0)</f>
        <v>0</v>
      </c>
      <c r="BI714" s="120">
        <f>IF(N714="nulová",J714,0)</f>
        <v>0</v>
      </c>
      <c r="BJ714" s="2" t="s">
        <v>83</v>
      </c>
      <c r="BK714" s="120">
        <f>ROUND(I714*H714,2)</f>
        <v>0</v>
      </c>
      <c r="BL714" s="2" t="s">
        <v>92</v>
      </c>
      <c r="BM714" s="119" t="s">
        <v>764</v>
      </c>
    </row>
    <row r="715" spans="1:65" s="14" customFormat="1" ht="39" x14ac:dyDescent="0.2">
      <c r="A715" s="10"/>
      <c r="B715" s="11"/>
      <c r="C715" s="10"/>
      <c r="D715" s="121" t="s">
        <v>94</v>
      </c>
      <c r="E715" s="10"/>
      <c r="F715" s="122" t="s">
        <v>765</v>
      </c>
      <c r="G715" s="10"/>
      <c r="H715" s="10"/>
      <c r="I715" s="12"/>
      <c r="J715" s="10"/>
      <c r="K715" s="10"/>
      <c r="L715" s="11"/>
      <c r="M715" s="123"/>
      <c r="N715" s="124"/>
      <c r="O715" s="116"/>
      <c r="P715" s="116"/>
      <c r="Q715" s="116"/>
      <c r="R715" s="116"/>
      <c r="S715" s="116"/>
      <c r="T715" s="125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T715" s="2" t="s">
        <v>94</v>
      </c>
      <c r="AU715" s="2" t="s">
        <v>2</v>
      </c>
    </row>
    <row r="716" spans="1:65" s="134" customFormat="1" x14ac:dyDescent="0.2">
      <c r="B716" s="135"/>
      <c r="D716" s="121" t="s">
        <v>96</v>
      </c>
      <c r="E716" s="136" t="s">
        <v>10</v>
      </c>
      <c r="F716" s="137" t="s">
        <v>766</v>
      </c>
      <c r="H716" s="138">
        <v>68</v>
      </c>
      <c r="I716" s="139"/>
      <c r="L716" s="135"/>
      <c r="M716" s="140"/>
      <c r="N716" s="141"/>
      <c r="O716" s="141"/>
      <c r="P716" s="141"/>
      <c r="Q716" s="141"/>
      <c r="R716" s="141"/>
      <c r="S716" s="141"/>
      <c r="T716" s="142"/>
      <c r="AT716" s="136" t="s">
        <v>96</v>
      </c>
      <c r="AU716" s="136" t="s">
        <v>2</v>
      </c>
      <c r="AV716" s="134" t="s">
        <v>2</v>
      </c>
      <c r="AW716" s="134" t="s">
        <v>98</v>
      </c>
      <c r="AX716" s="134" t="s">
        <v>84</v>
      </c>
      <c r="AY716" s="136" t="s">
        <v>85</v>
      </c>
    </row>
    <row r="717" spans="1:65" s="134" customFormat="1" x14ac:dyDescent="0.2">
      <c r="B717" s="135"/>
      <c r="D717" s="121" t="s">
        <v>96</v>
      </c>
      <c r="E717" s="136" t="s">
        <v>10</v>
      </c>
      <c r="F717" s="137" t="s">
        <v>767</v>
      </c>
      <c r="H717" s="138">
        <v>270</v>
      </c>
      <c r="I717" s="139"/>
      <c r="L717" s="135"/>
      <c r="M717" s="140"/>
      <c r="N717" s="141"/>
      <c r="O717" s="141"/>
      <c r="P717" s="141"/>
      <c r="Q717" s="141"/>
      <c r="R717" s="141"/>
      <c r="S717" s="141"/>
      <c r="T717" s="142"/>
      <c r="AT717" s="136" t="s">
        <v>96</v>
      </c>
      <c r="AU717" s="136" t="s">
        <v>2</v>
      </c>
      <c r="AV717" s="134" t="s">
        <v>2</v>
      </c>
      <c r="AW717" s="134" t="s">
        <v>98</v>
      </c>
      <c r="AX717" s="134" t="s">
        <v>84</v>
      </c>
      <c r="AY717" s="136" t="s">
        <v>85</v>
      </c>
    </row>
    <row r="718" spans="1:65" s="143" customFormat="1" x14ac:dyDescent="0.2">
      <c r="B718" s="144"/>
      <c r="D718" s="121" t="s">
        <v>96</v>
      </c>
      <c r="E718" s="145" t="s">
        <v>10</v>
      </c>
      <c r="F718" s="146" t="s">
        <v>102</v>
      </c>
      <c r="H718" s="147">
        <v>338</v>
      </c>
      <c r="I718" s="148"/>
      <c r="L718" s="144"/>
      <c r="M718" s="149"/>
      <c r="N718" s="150"/>
      <c r="O718" s="150"/>
      <c r="P718" s="150"/>
      <c r="Q718" s="150"/>
      <c r="R718" s="150"/>
      <c r="S718" s="150"/>
      <c r="T718" s="151"/>
      <c r="AT718" s="145" t="s">
        <v>96</v>
      </c>
      <c r="AU718" s="145" t="s">
        <v>2</v>
      </c>
      <c r="AV718" s="143" t="s">
        <v>92</v>
      </c>
      <c r="AW718" s="143" t="s">
        <v>98</v>
      </c>
      <c r="AX718" s="143" t="s">
        <v>83</v>
      </c>
      <c r="AY718" s="145" t="s">
        <v>85</v>
      </c>
    </row>
    <row r="719" spans="1:65" s="14" customFormat="1" ht="21.6" customHeight="1" x14ac:dyDescent="0.2">
      <c r="A719" s="10"/>
      <c r="B719" s="106"/>
      <c r="C719" s="107" t="s">
        <v>768</v>
      </c>
      <c r="D719" s="107" t="s">
        <v>87</v>
      </c>
      <c r="E719" s="108" t="s">
        <v>769</v>
      </c>
      <c r="F719" s="109" t="s">
        <v>770</v>
      </c>
      <c r="G719" s="110" t="s">
        <v>152</v>
      </c>
      <c r="H719" s="111">
        <v>11</v>
      </c>
      <c r="I719" s="112"/>
      <c r="J719" s="113">
        <f>ROUND(I719*H719,2)</f>
        <v>0</v>
      </c>
      <c r="K719" s="109" t="s">
        <v>10</v>
      </c>
      <c r="L719" s="11"/>
      <c r="M719" s="114" t="s">
        <v>10</v>
      </c>
      <c r="N719" s="115" t="s">
        <v>27</v>
      </c>
      <c r="O719" s="116"/>
      <c r="P719" s="117">
        <f>O719*H719</f>
        <v>0</v>
      </c>
      <c r="Q719" s="117">
        <v>0</v>
      </c>
      <c r="R719" s="117">
        <f>Q719*H719</f>
        <v>0</v>
      </c>
      <c r="S719" s="117">
        <v>0</v>
      </c>
      <c r="T719" s="118">
        <f>S719*H719</f>
        <v>0</v>
      </c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R719" s="119" t="s">
        <v>92</v>
      </c>
      <c r="AT719" s="119" t="s">
        <v>87</v>
      </c>
      <c r="AU719" s="119" t="s">
        <v>2</v>
      </c>
      <c r="AY719" s="2" t="s">
        <v>85</v>
      </c>
      <c r="BE719" s="120">
        <f>IF(N719="základní",J719,0)</f>
        <v>0</v>
      </c>
      <c r="BF719" s="120">
        <f>IF(N719="snížená",J719,0)</f>
        <v>0</v>
      </c>
      <c r="BG719" s="120">
        <f>IF(N719="zákl. přenesená",J719,0)</f>
        <v>0</v>
      </c>
      <c r="BH719" s="120">
        <f>IF(N719="sníž. přenesená",J719,0)</f>
        <v>0</v>
      </c>
      <c r="BI719" s="120">
        <f>IF(N719="nulová",J719,0)</f>
        <v>0</v>
      </c>
      <c r="BJ719" s="2" t="s">
        <v>83</v>
      </c>
      <c r="BK719" s="120">
        <f>ROUND(I719*H719,2)</f>
        <v>0</v>
      </c>
      <c r="BL719" s="2" t="s">
        <v>92</v>
      </c>
      <c r="BM719" s="119" t="s">
        <v>771</v>
      </c>
    </row>
    <row r="720" spans="1:65" s="14" customFormat="1" ht="19.5" x14ac:dyDescent="0.2">
      <c r="A720" s="10"/>
      <c r="B720" s="11"/>
      <c r="C720" s="10"/>
      <c r="D720" s="121" t="s">
        <v>94</v>
      </c>
      <c r="E720" s="10"/>
      <c r="F720" s="122" t="s">
        <v>770</v>
      </c>
      <c r="G720" s="10"/>
      <c r="H720" s="10"/>
      <c r="I720" s="12"/>
      <c r="J720" s="10"/>
      <c r="K720" s="10"/>
      <c r="L720" s="11"/>
      <c r="M720" s="123"/>
      <c r="N720" s="124"/>
      <c r="O720" s="116"/>
      <c r="P720" s="116"/>
      <c r="Q720" s="116"/>
      <c r="R720" s="116"/>
      <c r="S720" s="116"/>
      <c r="T720" s="125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T720" s="2" t="s">
        <v>94</v>
      </c>
      <c r="AU720" s="2" t="s">
        <v>2</v>
      </c>
    </row>
    <row r="721" spans="1:65" s="92" customFormat="1" ht="22.9" customHeight="1" x14ac:dyDescent="0.2">
      <c r="B721" s="93"/>
      <c r="D721" s="94" t="s">
        <v>81</v>
      </c>
      <c r="E721" s="104" t="s">
        <v>772</v>
      </c>
      <c r="F721" s="104" t="s">
        <v>773</v>
      </c>
      <c r="I721" s="96"/>
      <c r="J721" s="105">
        <f>BK721</f>
        <v>0</v>
      </c>
      <c r="L721" s="93"/>
      <c r="M721" s="98"/>
      <c r="N721" s="99"/>
      <c r="O721" s="99"/>
      <c r="P721" s="100">
        <f>SUM(P722:P751)</f>
        <v>0</v>
      </c>
      <c r="Q721" s="99"/>
      <c r="R721" s="100">
        <f>SUM(R722:R751)</f>
        <v>0</v>
      </c>
      <c r="S721" s="99"/>
      <c r="T721" s="101">
        <f>SUM(T722:T751)</f>
        <v>0</v>
      </c>
      <c r="AR721" s="94" t="s">
        <v>83</v>
      </c>
      <c r="AT721" s="102" t="s">
        <v>81</v>
      </c>
      <c r="AU721" s="102" t="s">
        <v>83</v>
      </c>
      <c r="AY721" s="94" t="s">
        <v>85</v>
      </c>
      <c r="BK721" s="103">
        <f>SUM(BK722:BK751)</f>
        <v>0</v>
      </c>
    </row>
    <row r="722" spans="1:65" s="14" customFormat="1" ht="32.450000000000003" customHeight="1" x14ac:dyDescent="0.2">
      <c r="A722" s="10"/>
      <c r="B722" s="106"/>
      <c r="C722" s="107" t="s">
        <v>774</v>
      </c>
      <c r="D722" s="107" t="s">
        <v>87</v>
      </c>
      <c r="E722" s="108" t="s">
        <v>775</v>
      </c>
      <c r="F722" s="109" t="s">
        <v>776</v>
      </c>
      <c r="G722" s="110" t="s">
        <v>152</v>
      </c>
      <c r="H722" s="111">
        <v>1</v>
      </c>
      <c r="I722" s="112"/>
      <c r="J722" s="113">
        <f>ROUND(I722*H722,2)</f>
        <v>0</v>
      </c>
      <c r="K722" s="109" t="s">
        <v>10</v>
      </c>
      <c r="L722" s="11"/>
      <c r="M722" s="114" t="s">
        <v>10</v>
      </c>
      <c r="N722" s="115" t="s">
        <v>27</v>
      </c>
      <c r="O722" s="116"/>
      <c r="P722" s="117">
        <f>O722*H722</f>
        <v>0</v>
      </c>
      <c r="Q722" s="117">
        <v>0</v>
      </c>
      <c r="R722" s="117">
        <f>Q722*H722</f>
        <v>0</v>
      </c>
      <c r="S722" s="117">
        <v>0</v>
      </c>
      <c r="T722" s="118">
        <f>S722*H722</f>
        <v>0</v>
      </c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R722" s="119" t="s">
        <v>92</v>
      </c>
      <c r="AT722" s="119" t="s">
        <v>87</v>
      </c>
      <c r="AU722" s="119" t="s">
        <v>2</v>
      </c>
      <c r="AY722" s="2" t="s">
        <v>85</v>
      </c>
      <c r="BE722" s="120">
        <f>IF(N722="základní",J722,0)</f>
        <v>0</v>
      </c>
      <c r="BF722" s="120">
        <f>IF(N722="snížená",J722,0)</f>
        <v>0</v>
      </c>
      <c r="BG722" s="120">
        <f>IF(N722="zákl. přenesená",J722,0)</f>
        <v>0</v>
      </c>
      <c r="BH722" s="120">
        <f>IF(N722="sníž. přenesená",J722,0)</f>
        <v>0</v>
      </c>
      <c r="BI722" s="120">
        <f>IF(N722="nulová",J722,0)</f>
        <v>0</v>
      </c>
      <c r="BJ722" s="2" t="s">
        <v>83</v>
      </c>
      <c r="BK722" s="120">
        <f>ROUND(I722*H722,2)</f>
        <v>0</v>
      </c>
      <c r="BL722" s="2" t="s">
        <v>92</v>
      </c>
      <c r="BM722" s="119" t="s">
        <v>777</v>
      </c>
    </row>
    <row r="723" spans="1:65" s="14" customFormat="1" ht="29.25" x14ac:dyDescent="0.2">
      <c r="A723" s="10"/>
      <c r="B723" s="11"/>
      <c r="C723" s="10"/>
      <c r="D723" s="121" t="s">
        <v>94</v>
      </c>
      <c r="E723" s="10"/>
      <c r="F723" s="122" t="s">
        <v>776</v>
      </c>
      <c r="G723" s="10"/>
      <c r="H723" s="10"/>
      <c r="I723" s="12"/>
      <c r="J723" s="10"/>
      <c r="K723" s="10"/>
      <c r="L723" s="11"/>
      <c r="M723" s="123"/>
      <c r="N723" s="124"/>
      <c r="O723" s="116"/>
      <c r="P723" s="116"/>
      <c r="Q723" s="116"/>
      <c r="R723" s="116"/>
      <c r="S723" s="116"/>
      <c r="T723" s="125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T723" s="2" t="s">
        <v>94</v>
      </c>
      <c r="AU723" s="2" t="s">
        <v>2</v>
      </c>
    </row>
    <row r="724" spans="1:65" s="14" customFormat="1" ht="43.15" customHeight="1" x14ac:dyDescent="0.2">
      <c r="A724" s="10"/>
      <c r="B724" s="106"/>
      <c r="C724" s="107" t="s">
        <v>778</v>
      </c>
      <c r="D724" s="107" t="s">
        <v>87</v>
      </c>
      <c r="E724" s="108" t="s">
        <v>779</v>
      </c>
      <c r="F724" s="109" t="s">
        <v>780</v>
      </c>
      <c r="G724" s="110" t="s">
        <v>152</v>
      </c>
      <c r="H724" s="111">
        <v>1</v>
      </c>
      <c r="I724" s="112"/>
      <c r="J724" s="113">
        <f>ROUND(I724*H724,2)</f>
        <v>0</v>
      </c>
      <c r="K724" s="109" t="s">
        <v>10</v>
      </c>
      <c r="L724" s="11"/>
      <c r="M724" s="114" t="s">
        <v>10</v>
      </c>
      <c r="N724" s="115" t="s">
        <v>27</v>
      </c>
      <c r="O724" s="116"/>
      <c r="P724" s="117">
        <f>O724*H724</f>
        <v>0</v>
      </c>
      <c r="Q724" s="117">
        <v>0</v>
      </c>
      <c r="R724" s="117">
        <f>Q724*H724</f>
        <v>0</v>
      </c>
      <c r="S724" s="117">
        <v>0</v>
      </c>
      <c r="T724" s="118">
        <f>S724*H724</f>
        <v>0</v>
      </c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R724" s="119" t="s">
        <v>92</v>
      </c>
      <c r="AT724" s="119" t="s">
        <v>87</v>
      </c>
      <c r="AU724" s="119" t="s">
        <v>2</v>
      </c>
      <c r="AY724" s="2" t="s">
        <v>85</v>
      </c>
      <c r="BE724" s="120">
        <f>IF(N724="základní",J724,0)</f>
        <v>0</v>
      </c>
      <c r="BF724" s="120">
        <f>IF(N724="snížená",J724,0)</f>
        <v>0</v>
      </c>
      <c r="BG724" s="120">
        <f>IF(N724="zákl. přenesená",J724,0)</f>
        <v>0</v>
      </c>
      <c r="BH724" s="120">
        <f>IF(N724="sníž. přenesená",J724,0)</f>
        <v>0</v>
      </c>
      <c r="BI724" s="120">
        <f>IF(N724="nulová",J724,0)</f>
        <v>0</v>
      </c>
      <c r="BJ724" s="2" t="s">
        <v>83</v>
      </c>
      <c r="BK724" s="120">
        <f>ROUND(I724*H724,2)</f>
        <v>0</v>
      </c>
      <c r="BL724" s="2" t="s">
        <v>92</v>
      </c>
      <c r="BM724" s="119" t="s">
        <v>781</v>
      </c>
    </row>
    <row r="725" spans="1:65" s="14" customFormat="1" ht="29.25" x14ac:dyDescent="0.2">
      <c r="A725" s="10"/>
      <c r="B725" s="11"/>
      <c r="C725" s="10"/>
      <c r="D725" s="121" t="s">
        <v>94</v>
      </c>
      <c r="E725" s="10"/>
      <c r="F725" s="122" t="s">
        <v>782</v>
      </c>
      <c r="G725" s="10"/>
      <c r="H725" s="10"/>
      <c r="I725" s="12"/>
      <c r="J725" s="10"/>
      <c r="K725" s="10"/>
      <c r="L725" s="11"/>
      <c r="M725" s="123"/>
      <c r="N725" s="124"/>
      <c r="O725" s="116"/>
      <c r="P725" s="116"/>
      <c r="Q725" s="116"/>
      <c r="R725" s="116"/>
      <c r="S725" s="116"/>
      <c r="T725" s="125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T725" s="2" t="s">
        <v>94</v>
      </c>
      <c r="AU725" s="2" t="s">
        <v>2</v>
      </c>
    </row>
    <row r="726" spans="1:65" s="14" customFormat="1" ht="14.45" customHeight="1" x14ac:dyDescent="0.2">
      <c r="A726" s="10"/>
      <c r="B726" s="106"/>
      <c r="C726" s="107" t="s">
        <v>783</v>
      </c>
      <c r="D726" s="107" t="s">
        <v>87</v>
      </c>
      <c r="E726" s="108" t="s">
        <v>784</v>
      </c>
      <c r="F726" s="109" t="s">
        <v>785</v>
      </c>
      <c r="G726" s="110" t="s">
        <v>152</v>
      </c>
      <c r="H726" s="111">
        <v>1</v>
      </c>
      <c r="I726" s="112"/>
      <c r="J726" s="113">
        <f>ROUND(I726*H726,2)</f>
        <v>0</v>
      </c>
      <c r="K726" s="109" t="s">
        <v>10</v>
      </c>
      <c r="L726" s="11"/>
      <c r="M726" s="114" t="s">
        <v>10</v>
      </c>
      <c r="N726" s="115" t="s">
        <v>27</v>
      </c>
      <c r="O726" s="116"/>
      <c r="P726" s="117">
        <f>O726*H726</f>
        <v>0</v>
      </c>
      <c r="Q726" s="117">
        <v>0</v>
      </c>
      <c r="R726" s="117">
        <f>Q726*H726</f>
        <v>0</v>
      </c>
      <c r="S726" s="117">
        <v>0</v>
      </c>
      <c r="T726" s="118">
        <f>S726*H726</f>
        <v>0</v>
      </c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R726" s="119" t="s">
        <v>92</v>
      </c>
      <c r="AT726" s="119" t="s">
        <v>87</v>
      </c>
      <c r="AU726" s="119" t="s">
        <v>2</v>
      </c>
      <c r="AY726" s="2" t="s">
        <v>85</v>
      </c>
      <c r="BE726" s="120">
        <f>IF(N726="základní",J726,0)</f>
        <v>0</v>
      </c>
      <c r="BF726" s="120">
        <f>IF(N726="snížená",J726,0)</f>
        <v>0</v>
      </c>
      <c r="BG726" s="120">
        <f>IF(N726="zákl. přenesená",J726,0)</f>
        <v>0</v>
      </c>
      <c r="BH726" s="120">
        <f>IF(N726="sníž. přenesená",J726,0)</f>
        <v>0</v>
      </c>
      <c r="BI726" s="120">
        <f>IF(N726="nulová",J726,0)</f>
        <v>0</v>
      </c>
      <c r="BJ726" s="2" t="s">
        <v>83</v>
      </c>
      <c r="BK726" s="120">
        <f>ROUND(I726*H726,2)</f>
        <v>0</v>
      </c>
      <c r="BL726" s="2" t="s">
        <v>92</v>
      </c>
      <c r="BM726" s="119" t="s">
        <v>786</v>
      </c>
    </row>
    <row r="727" spans="1:65" s="14" customFormat="1" x14ac:dyDescent="0.2">
      <c r="A727" s="10"/>
      <c r="B727" s="11"/>
      <c r="C727" s="10"/>
      <c r="D727" s="121" t="s">
        <v>94</v>
      </c>
      <c r="E727" s="10"/>
      <c r="F727" s="122" t="s">
        <v>785</v>
      </c>
      <c r="G727" s="10"/>
      <c r="H727" s="10"/>
      <c r="I727" s="12"/>
      <c r="J727" s="10"/>
      <c r="K727" s="10"/>
      <c r="L727" s="11"/>
      <c r="M727" s="123"/>
      <c r="N727" s="124"/>
      <c r="O727" s="116"/>
      <c r="P727" s="116"/>
      <c r="Q727" s="116"/>
      <c r="R727" s="116"/>
      <c r="S727" s="116"/>
      <c r="T727" s="125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T727" s="2" t="s">
        <v>94</v>
      </c>
      <c r="AU727" s="2" t="s">
        <v>2</v>
      </c>
    </row>
    <row r="728" spans="1:65" s="14" customFormat="1" ht="21.6" customHeight="1" x14ac:dyDescent="0.2">
      <c r="A728" s="10"/>
      <c r="B728" s="106"/>
      <c r="C728" s="107" t="s">
        <v>787</v>
      </c>
      <c r="D728" s="107" t="s">
        <v>87</v>
      </c>
      <c r="E728" s="108" t="s">
        <v>788</v>
      </c>
      <c r="F728" s="109" t="s">
        <v>789</v>
      </c>
      <c r="G728" s="110" t="s">
        <v>152</v>
      </c>
      <c r="H728" s="111">
        <v>1</v>
      </c>
      <c r="I728" s="112"/>
      <c r="J728" s="113">
        <f>ROUND(I728*H728,2)</f>
        <v>0</v>
      </c>
      <c r="K728" s="109" t="s">
        <v>10</v>
      </c>
      <c r="L728" s="11"/>
      <c r="M728" s="114" t="s">
        <v>10</v>
      </c>
      <c r="N728" s="115" t="s">
        <v>27</v>
      </c>
      <c r="O728" s="116"/>
      <c r="P728" s="117">
        <f>O728*H728</f>
        <v>0</v>
      </c>
      <c r="Q728" s="117">
        <v>0</v>
      </c>
      <c r="R728" s="117">
        <f>Q728*H728</f>
        <v>0</v>
      </c>
      <c r="S728" s="117">
        <v>0</v>
      </c>
      <c r="T728" s="118">
        <f>S728*H728</f>
        <v>0</v>
      </c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R728" s="119" t="s">
        <v>92</v>
      </c>
      <c r="AT728" s="119" t="s">
        <v>87</v>
      </c>
      <c r="AU728" s="119" t="s">
        <v>2</v>
      </c>
      <c r="AY728" s="2" t="s">
        <v>85</v>
      </c>
      <c r="BE728" s="120">
        <f>IF(N728="základní",J728,0)</f>
        <v>0</v>
      </c>
      <c r="BF728" s="120">
        <f>IF(N728="snížená",J728,0)</f>
        <v>0</v>
      </c>
      <c r="BG728" s="120">
        <f>IF(N728="zákl. přenesená",J728,0)</f>
        <v>0</v>
      </c>
      <c r="BH728" s="120">
        <f>IF(N728="sníž. přenesená",J728,0)</f>
        <v>0</v>
      </c>
      <c r="BI728" s="120">
        <f>IF(N728="nulová",J728,0)</f>
        <v>0</v>
      </c>
      <c r="BJ728" s="2" t="s">
        <v>83</v>
      </c>
      <c r="BK728" s="120">
        <f>ROUND(I728*H728,2)</f>
        <v>0</v>
      </c>
      <c r="BL728" s="2" t="s">
        <v>92</v>
      </c>
      <c r="BM728" s="119" t="s">
        <v>790</v>
      </c>
    </row>
    <row r="729" spans="1:65" s="14" customFormat="1" ht="19.5" x14ac:dyDescent="0.2">
      <c r="A729" s="10"/>
      <c r="B729" s="11"/>
      <c r="C729" s="10"/>
      <c r="D729" s="121" t="s">
        <v>94</v>
      </c>
      <c r="E729" s="10"/>
      <c r="F729" s="122" t="s">
        <v>789</v>
      </c>
      <c r="G729" s="10"/>
      <c r="H729" s="10"/>
      <c r="I729" s="12"/>
      <c r="J729" s="10"/>
      <c r="K729" s="10"/>
      <c r="L729" s="11"/>
      <c r="M729" s="123"/>
      <c r="N729" s="124"/>
      <c r="O729" s="116"/>
      <c r="P729" s="116"/>
      <c r="Q729" s="116"/>
      <c r="R729" s="116"/>
      <c r="S729" s="116"/>
      <c r="T729" s="125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T729" s="2" t="s">
        <v>94</v>
      </c>
      <c r="AU729" s="2" t="s">
        <v>2</v>
      </c>
    </row>
    <row r="730" spans="1:65" s="14" customFormat="1" ht="21.6" customHeight="1" x14ac:dyDescent="0.2">
      <c r="A730" s="10"/>
      <c r="B730" s="106"/>
      <c r="C730" s="107" t="s">
        <v>791</v>
      </c>
      <c r="D730" s="107" t="s">
        <v>87</v>
      </c>
      <c r="E730" s="108" t="s">
        <v>792</v>
      </c>
      <c r="F730" s="109" t="s">
        <v>793</v>
      </c>
      <c r="G730" s="110" t="s">
        <v>152</v>
      </c>
      <c r="H730" s="111">
        <v>12</v>
      </c>
      <c r="I730" s="112"/>
      <c r="J730" s="113">
        <f>ROUND(I730*H730,2)</f>
        <v>0</v>
      </c>
      <c r="K730" s="109" t="s">
        <v>10</v>
      </c>
      <c r="L730" s="11"/>
      <c r="M730" s="114" t="s">
        <v>10</v>
      </c>
      <c r="N730" s="115" t="s">
        <v>27</v>
      </c>
      <c r="O730" s="116"/>
      <c r="P730" s="117">
        <f>O730*H730</f>
        <v>0</v>
      </c>
      <c r="Q730" s="117">
        <v>0</v>
      </c>
      <c r="R730" s="117">
        <f>Q730*H730</f>
        <v>0</v>
      </c>
      <c r="S730" s="117">
        <v>0</v>
      </c>
      <c r="T730" s="118">
        <f>S730*H730</f>
        <v>0</v>
      </c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R730" s="119" t="s">
        <v>92</v>
      </c>
      <c r="AT730" s="119" t="s">
        <v>87</v>
      </c>
      <c r="AU730" s="119" t="s">
        <v>2</v>
      </c>
      <c r="AY730" s="2" t="s">
        <v>85</v>
      </c>
      <c r="BE730" s="120">
        <f>IF(N730="základní",J730,0)</f>
        <v>0</v>
      </c>
      <c r="BF730" s="120">
        <f>IF(N730="snížená",J730,0)</f>
        <v>0</v>
      </c>
      <c r="BG730" s="120">
        <f>IF(N730="zákl. přenesená",J730,0)</f>
        <v>0</v>
      </c>
      <c r="BH730" s="120">
        <f>IF(N730="sníž. přenesená",J730,0)</f>
        <v>0</v>
      </c>
      <c r="BI730" s="120">
        <f>IF(N730="nulová",J730,0)</f>
        <v>0</v>
      </c>
      <c r="BJ730" s="2" t="s">
        <v>83</v>
      </c>
      <c r="BK730" s="120">
        <f>ROUND(I730*H730,2)</f>
        <v>0</v>
      </c>
      <c r="BL730" s="2" t="s">
        <v>92</v>
      </c>
      <c r="BM730" s="119" t="s">
        <v>794</v>
      </c>
    </row>
    <row r="731" spans="1:65" s="14" customFormat="1" ht="19.5" x14ac:dyDescent="0.2">
      <c r="A731" s="10"/>
      <c r="B731" s="11"/>
      <c r="C731" s="10"/>
      <c r="D731" s="121" t="s">
        <v>94</v>
      </c>
      <c r="E731" s="10"/>
      <c r="F731" s="122" t="s">
        <v>793</v>
      </c>
      <c r="G731" s="10"/>
      <c r="H731" s="10"/>
      <c r="I731" s="12"/>
      <c r="J731" s="10"/>
      <c r="K731" s="10"/>
      <c r="L731" s="11"/>
      <c r="M731" s="123"/>
      <c r="N731" s="124"/>
      <c r="O731" s="116"/>
      <c r="P731" s="116"/>
      <c r="Q731" s="116"/>
      <c r="R731" s="116"/>
      <c r="S731" s="116"/>
      <c r="T731" s="125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T731" s="2" t="s">
        <v>94</v>
      </c>
      <c r="AU731" s="2" t="s">
        <v>2</v>
      </c>
    </row>
    <row r="732" spans="1:65" s="14" customFormat="1" ht="21.6" customHeight="1" x14ac:dyDescent="0.2">
      <c r="A732" s="10"/>
      <c r="B732" s="106"/>
      <c r="C732" s="107" t="s">
        <v>795</v>
      </c>
      <c r="D732" s="107" t="s">
        <v>87</v>
      </c>
      <c r="E732" s="108" t="s">
        <v>796</v>
      </c>
      <c r="F732" s="109" t="s">
        <v>797</v>
      </c>
      <c r="G732" s="110" t="s">
        <v>152</v>
      </c>
      <c r="H732" s="111">
        <v>12</v>
      </c>
      <c r="I732" s="112"/>
      <c r="J732" s="113">
        <f>ROUND(I732*H732,2)</f>
        <v>0</v>
      </c>
      <c r="K732" s="109" t="s">
        <v>10</v>
      </c>
      <c r="L732" s="11"/>
      <c r="M732" s="114" t="s">
        <v>10</v>
      </c>
      <c r="N732" s="115" t="s">
        <v>27</v>
      </c>
      <c r="O732" s="116"/>
      <c r="P732" s="117">
        <f>O732*H732</f>
        <v>0</v>
      </c>
      <c r="Q732" s="117">
        <v>0</v>
      </c>
      <c r="R732" s="117">
        <f>Q732*H732</f>
        <v>0</v>
      </c>
      <c r="S732" s="117">
        <v>0</v>
      </c>
      <c r="T732" s="118">
        <f>S732*H732</f>
        <v>0</v>
      </c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R732" s="119" t="s">
        <v>92</v>
      </c>
      <c r="AT732" s="119" t="s">
        <v>87</v>
      </c>
      <c r="AU732" s="119" t="s">
        <v>2</v>
      </c>
      <c r="AY732" s="2" t="s">
        <v>85</v>
      </c>
      <c r="BE732" s="120">
        <f>IF(N732="základní",J732,0)</f>
        <v>0</v>
      </c>
      <c r="BF732" s="120">
        <f>IF(N732="snížená",J732,0)</f>
        <v>0</v>
      </c>
      <c r="BG732" s="120">
        <f>IF(N732="zákl. přenesená",J732,0)</f>
        <v>0</v>
      </c>
      <c r="BH732" s="120">
        <f>IF(N732="sníž. přenesená",J732,0)</f>
        <v>0</v>
      </c>
      <c r="BI732" s="120">
        <f>IF(N732="nulová",J732,0)</f>
        <v>0</v>
      </c>
      <c r="BJ732" s="2" t="s">
        <v>83</v>
      </c>
      <c r="BK732" s="120">
        <f>ROUND(I732*H732,2)</f>
        <v>0</v>
      </c>
      <c r="BL732" s="2" t="s">
        <v>92</v>
      </c>
      <c r="BM732" s="119" t="s">
        <v>798</v>
      </c>
    </row>
    <row r="733" spans="1:65" s="14" customFormat="1" x14ac:dyDescent="0.2">
      <c r="A733" s="10"/>
      <c r="B733" s="11"/>
      <c r="C733" s="10"/>
      <c r="D733" s="121" t="s">
        <v>94</v>
      </c>
      <c r="E733" s="10"/>
      <c r="F733" s="122" t="s">
        <v>797</v>
      </c>
      <c r="G733" s="10"/>
      <c r="H733" s="10"/>
      <c r="I733" s="12"/>
      <c r="J733" s="10"/>
      <c r="K733" s="10"/>
      <c r="L733" s="11"/>
      <c r="M733" s="123"/>
      <c r="N733" s="124"/>
      <c r="O733" s="116"/>
      <c r="P733" s="116"/>
      <c r="Q733" s="116"/>
      <c r="R733" s="116"/>
      <c r="S733" s="116"/>
      <c r="T733" s="125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T733" s="2" t="s">
        <v>94</v>
      </c>
      <c r="AU733" s="2" t="s">
        <v>2</v>
      </c>
    </row>
    <row r="734" spans="1:65" s="14" customFormat="1" ht="21.6" customHeight="1" x14ac:dyDescent="0.2">
      <c r="A734" s="10"/>
      <c r="B734" s="106"/>
      <c r="C734" s="107" t="s">
        <v>799</v>
      </c>
      <c r="D734" s="107" t="s">
        <v>87</v>
      </c>
      <c r="E734" s="108" t="s">
        <v>800</v>
      </c>
      <c r="F734" s="109" t="s">
        <v>801</v>
      </c>
      <c r="G734" s="110" t="s">
        <v>195</v>
      </c>
      <c r="H734" s="111">
        <v>36.950000000000003</v>
      </c>
      <c r="I734" s="112"/>
      <c r="J734" s="113">
        <f>ROUND(I734*H734,2)</f>
        <v>0</v>
      </c>
      <c r="K734" s="109" t="s">
        <v>10</v>
      </c>
      <c r="L734" s="11"/>
      <c r="M734" s="114" t="s">
        <v>10</v>
      </c>
      <c r="N734" s="115" t="s">
        <v>27</v>
      </c>
      <c r="O734" s="116"/>
      <c r="P734" s="117">
        <f>O734*H734</f>
        <v>0</v>
      </c>
      <c r="Q734" s="117">
        <v>0</v>
      </c>
      <c r="R734" s="117">
        <f>Q734*H734</f>
        <v>0</v>
      </c>
      <c r="S734" s="117">
        <v>0</v>
      </c>
      <c r="T734" s="118">
        <f>S734*H734</f>
        <v>0</v>
      </c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R734" s="119" t="s">
        <v>92</v>
      </c>
      <c r="AT734" s="119" t="s">
        <v>87</v>
      </c>
      <c r="AU734" s="119" t="s">
        <v>2</v>
      </c>
      <c r="AY734" s="2" t="s">
        <v>85</v>
      </c>
      <c r="BE734" s="120">
        <f>IF(N734="základní",J734,0)</f>
        <v>0</v>
      </c>
      <c r="BF734" s="120">
        <f>IF(N734="snížená",J734,0)</f>
        <v>0</v>
      </c>
      <c r="BG734" s="120">
        <f>IF(N734="zákl. přenesená",J734,0)</f>
        <v>0</v>
      </c>
      <c r="BH734" s="120">
        <f>IF(N734="sníž. přenesená",J734,0)</f>
        <v>0</v>
      </c>
      <c r="BI734" s="120">
        <f>IF(N734="nulová",J734,0)</f>
        <v>0</v>
      </c>
      <c r="BJ734" s="2" t="s">
        <v>83</v>
      </c>
      <c r="BK734" s="120">
        <f>ROUND(I734*H734,2)</f>
        <v>0</v>
      </c>
      <c r="BL734" s="2" t="s">
        <v>92</v>
      </c>
      <c r="BM734" s="119" t="s">
        <v>802</v>
      </c>
    </row>
    <row r="735" spans="1:65" s="14" customFormat="1" x14ac:dyDescent="0.2">
      <c r="A735" s="10"/>
      <c r="B735" s="11"/>
      <c r="C735" s="10"/>
      <c r="D735" s="121" t="s">
        <v>94</v>
      </c>
      <c r="E735" s="10"/>
      <c r="F735" s="122" t="s">
        <v>801</v>
      </c>
      <c r="G735" s="10"/>
      <c r="H735" s="10"/>
      <c r="I735" s="12"/>
      <c r="J735" s="10"/>
      <c r="K735" s="10"/>
      <c r="L735" s="11"/>
      <c r="M735" s="123"/>
      <c r="N735" s="124"/>
      <c r="O735" s="116"/>
      <c r="P735" s="116"/>
      <c r="Q735" s="116"/>
      <c r="R735" s="116"/>
      <c r="S735" s="116"/>
      <c r="T735" s="125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T735" s="2" t="s">
        <v>94</v>
      </c>
      <c r="AU735" s="2" t="s">
        <v>2</v>
      </c>
    </row>
    <row r="736" spans="1:65" s="14" customFormat="1" ht="21.6" customHeight="1" x14ac:dyDescent="0.2">
      <c r="A736" s="10"/>
      <c r="B736" s="106"/>
      <c r="C736" s="107" t="s">
        <v>803</v>
      </c>
      <c r="D736" s="107" t="s">
        <v>87</v>
      </c>
      <c r="E736" s="108" t="s">
        <v>804</v>
      </c>
      <c r="F736" s="109" t="s">
        <v>805</v>
      </c>
      <c r="G736" s="110" t="s">
        <v>152</v>
      </c>
      <c r="H736" s="111">
        <v>1</v>
      </c>
      <c r="I736" s="112"/>
      <c r="J736" s="113">
        <f>ROUND(I736*H736,2)</f>
        <v>0</v>
      </c>
      <c r="K736" s="109" t="s">
        <v>10</v>
      </c>
      <c r="L736" s="11"/>
      <c r="M736" s="114" t="s">
        <v>10</v>
      </c>
      <c r="N736" s="115" t="s">
        <v>27</v>
      </c>
      <c r="O736" s="116"/>
      <c r="P736" s="117">
        <f>O736*H736</f>
        <v>0</v>
      </c>
      <c r="Q736" s="117">
        <v>0</v>
      </c>
      <c r="R736" s="117">
        <f>Q736*H736</f>
        <v>0</v>
      </c>
      <c r="S736" s="117">
        <v>0</v>
      </c>
      <c r="T736" s="118">
        <f>S736*H736</f>
        <v>0</v>
      </c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R736" s="119" t="s">
        <v>92</v>
      </c>
      <c r="AT736" s="119" t="s">
        <v>87</v>
      </c>
      <c r="AU736" s="119" t="s">
        <v>2</v>
      </c>
      <c r="AY736" s="2" t="s">
        <v>85</v>
      </c>
      <c r="BE736" s="120">
        <f>IF(N736="základní",J736,0)</f>
        <v>0</v>
      </c>
      <c r="BF736" s="120">
        <f>IF(N736="snížená",J736,0)</f>
        <v>0</v>
      </c>
      <c r="BG736" s="120">
        <f>IF(N736="zákl. přenesená",J736,0)</f>
        <v>0</v>
      </c>
      <c r="BH736" s="120">
        <f>IF(N736="sníž. přenesená",J736,0)</f>
        <v>0</v>
      </c>
      <c r="BI736" s="120">
        <f>IF(N736="nulová",J736,0)</f>
        <v>0</v>
      </c>
      <c r="BJ736" s="2" t="s">
        <v>83</v>
      </c>
      <c r="BK736" s="120">
        <f>ROUND(I736*H736,2)</f>
        <v>0</v>
      </c>
      <c r="BL736" s="2" t="s">
        <v>92</v>
      </c>
      <c r="BM736" s="119" t="s">
        <v>806</v>
      </c>
    </row>
    <row r="737" spans="1:65" s="14" customFormat="1" x14ac:dyDescent="0.2">
      <c r="A737" s="10"/>
      <c r="B737" s="11"/>
      <c r="C737" s="10"/>
      <c r="D737" s="121" t="s">
        <v>94</v>
      </c>
      <c r="E737" s="10"/>
      <c r="F737" s="122" t="s">
        <v>805</v>
      </c>
      <c r="G737" s="10"/>
      <c r="H737" s="10"/>
      <c r="I737" s="12"/>
      <c r="J737" s="10"/>
      <c r="K737" s="10"/>
      <c r="L737" s="11"/>
      <c r="M737" s="123"/>
      <c r="N737" s="124"/>
      <c r="O737" s="116"/>
      <c r="P737" s="116"/>
      <c r="Q737" s="116"/>
      <c r="R737" s="116"/>
      <c r="S737" s="116"/>
      <c r="T737" s="125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T737" s="2" t="s">
        <v>94</v>
      </c>
      <c r="AU737" s="2" t="s">
        <v>2</v>
      </c>
    </row>
    <row r="738" spans="1:65" s="14" customFormat="1" ht="21.6" customHeight="1" x14ac:dyDescent="0.2">
      <c r="A738" s="10"/>
      <c r="B738" s="106"/>
      <c r="C738" s="107" t="s">
        <v>807</v>
      </c>
      <c r="D738" s="107" t="s">
        <v>87</v>
      </c>
      <c r="E738" s="108" t="s">
        <v>808</v>
      </c>
      <c r="F738" s="109" t="s">
        <v>809</v>
      </c>
      <c r="G738" s="110" t="s">
        <v>195</v>
      </c>
      <c r="H738" s="111">
        <v>322.55</v>
      </c>
      <c r="I738" s="112"/>
      <c r="J738" s="113">
        <f>ROUND(I738*H738,2)</f>
        <v>0</v>
      </c>
      <c r="K738" s="109" t="s">
        <v>10</v>
      </c>
      <c r="L738" s="11"/>
      <c r="M738" s="114" t="s">
        <v>10</v>
      </c>
      <c r="N738" s="115" t="s">
        <v>27</v>
      </c>
      <c r="O738" s="116"/>
      <c r="P738" s="117">
        <f>O738*H738</f>
        <v>0</v>
      </c>
      <c r="Q738" s="117">
        <v>0</v>
      </c>
      <c r="R738" s="117">
        <f>Q738*H738</f>
        <v>0</v>
      </c>
      <c r="S738" s="117">
        <v>0</v>
      </c>
      <c r="T738" s="118">
        <f>S738*H738</f>
        <v>0</v>
      </c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R738" s="119" t="s">
        <v>92</v>
      </c>
      <c r="AT738" s="119" t="s">
        <v>87</v>
      </c>
      <c r="AU738" s="119" t="s">
        <v>2</v>
      </c>
      <c r="AY738" s="2" t="s">
        <v>85</v>
      </c>
      <c r="BE738" s="120">
        <f>IF(N738="základní",J738,0)</f>
        <v>0</v>
      </c>
      <c r="BF738" s="120">
        <f>IF(N738="snížená",J738,0)</f>
        <v>0</v>
      </c>
      <c r="BG738" s="120">
        <f>IF(N738="zákl. přenesená",J738,0)</f>
        <v>0</v>
      </c>
      <c r="BH738" s="120">
        <f>IF(N738="sníž. přenesená",J738,0)</f>
        <v>0</v>
      </c>
      <c r="BI738" s="120">
        <f>IF(N738="nulová",J738,0)</f>
        <v>0</v>
      </c>
      <c r="BJ738" s="2" t="s">
        <v>83</v>
      </c>
      <c r="BK738" s="120">
        <f>ROUND(I738*H738,2)</f>
        <v>0</v>
      </c>
      <c r="BL738" s="2" t="s">
        <v>92</v>
      </c>
      <c r="BM738" s="119" t="s">
        <v>810</v>
      </c>
    </row>
    <row r="739" spans="1:65" s="14" customFormat="1" ht="19.5" x14ac:dyDescent="0.2">
      <c r="A739" s="10"/>
      <c r="B739" s="11"/>
      <c r="C739" s="10"/>
      <c r="D739" s="121" t="s">
        <v>94</v>
      </c>
      <c r="E739" s="10"/>
      <c r="F739" s="122" t="s">
        <v>809</v>
      </c>
      <c r="G739" s="10"/>
      <c r="H739" s="10"/>
      <c r="I739" s="12"/>
      <c r="J739" s="10"/>
      <c r="K739" s="10"/>
      <c r="L739" s="11"/>
      <c r="M739" s="123"/>
      <c r="N739" s="124"/>
      <c r="O739" s="116"/>
      <c r="P739" s="116"/>
      <c r="Q739" s="116"/>
      <c r="R739" s="116"/>
      <c r="S739" s="116"/>
      <c r="T739" s="125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T739" s="2" t="s">
        <v>94</v>
      </c>
      <c r="AU739" s="2" t="s">
        <v>2</v>
      </c>
    </row>
    <row r="740" spans="1:65" s="14" customFormat="1" ht="21.6" customHeight="1" x14ac:dyDescent="0.2">
      <c r="A740" s="10"/>
      <c r="B740" s="106"/>
      <c r="C740" s="107" t="s">
        <v>811</v>
      </c>
      <c r="D740" s="107" t="s">
        <v>87</v>
      </c>
      <c r="E740" s="108" t="s">
        <v>812</v>
      </c>
      <c r="F740" s="109" t="s">
        <v>813</v>
      </c>
      <c r="G740" s="110" t="s">
        <v>152</v>
      </c>
      <c r="H740" s="111">
        <v>1</v>
      </c>
      <c r="I740" s="112"/>
      <c r="J740" s="113">
        <f>ROUND(I740*H740,2)</f>
        <v>0</v>
      </c>
      <c r="K740" s="109" t="s">
        <v>10</v>
      </c>
      <c r="L740" s="11"/>
      <c r="M740" s="114" t="s">
        <v>10</v>
      </c>
      <c r="N740" s="115" t="s">
        <v>27</v>
      </c>
      <c r="O740" s="116"/>
      <c r="P740" s="117">
        <f>O740*H740</f>
        <v>0</v>
      </c>
      <c r="Q740" s="117">
        <v>0</v>
      </c>
      <c r="R740" s="117">
        <f>Q740*H740</f>
        <v>0</v>
      </c>
      <c r="S740" s="117">
        <v>0</v>
      </c>
      <c r="T740" s="118">
        <f>S740*H740</f>
        <v>0</v>
      </c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R740" s="119" t="s">
        <v>92</v>
      </c>
      <c r="AT740" s="119" t="s">
        <v>87</v>
      </c>
      <c r="AU740" s="119" t="s">
        <v>2</v>
      </c>
      <c r="AY740" s="2" t="s">
        <v>85</v>
      </c>
      <c r="BE740" s="120">
        <f>IF(N740="základní",J740,0)</f>
        <v>0</v>
      </c>
      <c r="BF740" s="120">
        <f>IF(N740="snížená",J740,0)</f>
        <v>0</v>
      </c>
      <c r="BG740" s="120">
        <f>IF(N740="zákl. přenesená",J740,0)</f>
        <v>0</v>
      </c>
      <c r="BH740" s="120">
        <f>IF(N740="sníž. přenesená",J740,0)</f>
        <v>0</v>
      </c>
      <c r="BI740" s="120">
        <f>IF(N740="nulová",J740,0)</f>
        <v>0</v>
      </c>
      <c r="BJ740" s="2" t="s">
        <v>83</v>
      </c>
      <c r="BK740" s="120">
        <f>ROUND(I740*H740,2)</f>
        <v>0</v>
      </c>
      <c r="BL740" s="2" t="s">
        <v>92</v>
      </c>
      <c r="BM740" s="119" t="s">
        <v>814</v>
      </c>
    </row>
    <row r="741" spans="1:65" s="14" customFormat="1" ht="19.5" x14ac:dyDescent="0.2">
      <c r="A741" s="10"/>
      <c r="B741" s="11"/>
      <c r="C741" s="10"/>
      <c r="D741" s="121" t="s">
        <v>94</v>
      </c>
      <c r="E741" s="10"/>
      <c r="F741" s="122" t="s">
        <v>813</v>
      </c>
      <c r="G741" s="10"/>
      <c r="H741" s="10"/>
      <c r="I741" s="12"/>
      <c r="J741" s="10"/>
      <c r="K741" s="10"/>
      <c r="L741" s="11"/>
      <c r="M741" s="123"/>
      <c r="N741" s="124"/>
      <c r="O741" s="116"/>
      <c r="P741" s="116"/>
      <c r="Q741" s="116"/>
      <c r="R741" s="116"/>
      <c r="S741" s="116"/>
      <c r="T741" s="125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T741" s="2" t="s">
        <v>94</v>
      </c>
      <c r="AU741" s="2" t="s">
        <v>2</v>
      </c>
    </row>
    <row r="742" spans="1:65" s="14" customFormat="1" ht="21.6" customHeight="1" x14ac:dyDescent="0.2">
      <c r="A742" s="10"/>
      <c r="B742" s="106"/>
      <c r="C742" s="107" t="s">
        <v>815</v>
      </c>
      <c r="D742" s="107" t="s">
        <v>87</v>
      </c>
      <c r="E742" s="108" t="s">
        <v>816</v>
      </c>
      <c r="F742" s="109" t="s">
        <v>817</v>
      </c>
      <c r="G742" s="110" t="s">
        <v>195</v>
      </c>
      <c r="H742" s="111">
        <v>89.4</v>
      </c>
      <c r="I742" s="112"/>
      <c r="J742" s="113">
        <f>ROUND(I742*H742,2)</f>
        <v>0</v>
      </c>
      <c r="K742" s="109" t="s">
        <v>10</v>
      </c>
      <c r="L742" s="11"/>
      <c r="M742" s="114" t="s">
        <v>10</v>
      </c>
      <c r="N742" s="115" t="s">
        <v>27</v>
      </c>
      <c r="O742" s="116"/>
      <c r="P742" s="117">
        <f>O742*H742</f>
        <v>0</v>
      </c>
      <c r="Q742" s="117">
        <v>0</v>
      </c>
      <c r="R742" s="117">
        <f>Q742*H742</f>
        <v>0</v>
      </c>
      <c r="S742" s="117">
        <v>0</v>
      </c>
      <c r="T742" s="118">
        <f>S742*H742</f>
        <v>0</v>
      </c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R742" s="119" t="s">
        <v>92</v>
      </c>
      <c r="AT742" s="119" t="s">
        <v>87</v>
      </c>
      <c r="AU742" s="119" t="s">
        <v>2</v>
      </c>
      <c r="AY742" s="2" t="s">
        <v>85</v>
      </c>
      <c r="BE742" s="120">
        <f>IF(N742="základní",J742,0)</f>
        <v>0</v>
      </c>
      <c r="BF742" s="120">
        <f>IF(N742="snížená",J742,0)</f>
        <v>0</v>
      </c>
      <c r="BG742" s="120">
        <f>IF(N742="zákl. přenesená",J742,0)</f>
        <v>0</v>
      </c>
      <c r="BH742" s="120">
        <f>IF(N742="sníž. přenesená",J742,0)</f>
        <v>0</v>
      </c>
      <c r="BI742" s="120">
        <f>IF(N742="nulová",J742,0)</f>
        <v>0</v>
      </c>
      <c r="BJ742" s="2" t="s">
        <v>83</v>
      </c>
      <c r="BK742" s="120">
        <f>ROUND(I742*H742,2)</f>
        <v>0</v>
      </c>
      <c r="BL742" s="2" t="s">
        <v>92</v>
      </c>
      <c r="BM742" s="119" t="s">
        <v>818</v>
      </c>
    </row>
    <row r="743" spans="1:65" s="14" customFormat="1" ht="19.5" x14ac:dyDescent="0.2">
      <c r="A743" s="10"/>
      <c r="B743" s="11"/>
      <c r="C743" s="10"/>
      <c r="D743" s="121" t="s">
        <v>94</v>
      </c>
      <c r="E743" s="10"/>
      <c r="F743" s="122" t="s">
        <v>817</v>
      </c>
      <c r="G743" s="10"/>
      <c r="H743" s="10"/>
      <c r="I743" s="12"/>
      <c r="J743" s="10"/>
      <c r="K743" s="10"/>
      <c r="L743" s="11"/>
      <c r="M743" s="123"/>
      <c r="N743" s="124"/>
      <c r="O743" s="116"/>
      <c r="P743" s="116"/>
      <c r="Q743" s="116"/>
      <c r="R743" s="116"/>
      <c r="S743" s="116"/>
      <c r="T743" s="125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T743" s="2" t="s">
        <v>94</v>
      </c>
      <c r="AU743" s="2" t="s">
        <v>2</v>
      </c>
    </row>
    <row r="744" spans="1:65" s="14" customFormat="1" ht="21.6" customHeight="1" x14ac:dyDescent="0.2">
      <c r="A744" s="10"/>
      <c r="B744" s="106"/>
      <c r="C744" s="107" t="s">
        <v>819</v>
      </c>
      <c r="D744" s="107" t="s">
        <v>87</v>
      </c>
      <c r="E744" s="108" t="s">
        <v>820</v>
      </c>
      <c r="F744" s="109" t="s">
        <v>821</v>
      </c>
      <c r="G744" s="110" t="s">
        <v>195</v>
      </c>
      <c r="H744" s="111">
        <v>5.4</v>
      </c>
      <c r="I744" s="112"/>
      <c r="J744" s="113">
        <f>ROUND(I744*H744,2)</f>
        <v>0</v>
      </c>
      <c r="K744" s="109" t="s">
        <v>10</v>
      </c>
      <c r="L744" s="11"/>
      <c r="M744" s="114" t="s">
        <v>10</v>
      </c>
      <c r="N744" s="115" t="s">
        <v>27</v>
      </c>
      <c r="O744" s="116"/>
      <c r="P744" s="117">
        <f>O744*H744</f>
        <v>0</v>
      </c>
      <c r="Q744" s="117">
        <v>0</v>
      </c>
      <c r="R744" s="117">
        <f>Q744*H744</f>
        <v>0</v>
      </c>
      <c r="S744" s="117">
        <v>0</v>
      </c>
      <c r="T744" s="118">
        <f>S744*H744</f>
        <v>0</v>
      </c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R744" s="119" t="s">
        <v>92</v>
      </c>
      <c r="AT744" s="119" t="s">
        <v>87</v>
      </c>
      <c r="AU744" s="119" t="s">
        <v>2</v>
      </c>
      <c r="AY744" s="2" t="s">
        <v>85</v>
      </c>
      <c r="BE744" s="120">
        <f>IF(N744="základní",J744,0)</f>
        <v>0</v>
      </c>
      <c r="BF744" s="120">
        <f>IF(N744="snížená",J744,0)</f>
        <v>0</v>
      </c>
      <c r="BG744" s="120">
        <f>IF(N744="zákl. přenesená",J744,0)</f>
        <v>0</v>
      </c>
      <c r="BH744" s="120">
        <f>IF(N744="sníž. přenesená",J744,0)</f>
        <v>0</v>
      </c>
      <c r="BI744" s="120">
        <f>IF(N744="nulová",J744,0)</f>
        <v>0</v>
      </c>
      <c r="BJ744" s="2" t="s">
        <v>83</v>
      </c>
      <c r="BK744" s="120">
        <f>ROUND(I744*H744,2)</f>
        <v>0</v>
      </c>
      <c r="BL744" s="2" t="s">
        <v>92</v>
      </c>
      <c r="BM744" s="119" t="s">
        <v>822</v>
      </c>
    </row>
    <row r="745" spans="1:65" s="14" customFormat="1" ht="19.5" x14ac:dyDescent="0.2">
      <c r="A745" s="10"/>
      <c r="B745" s="11"/>
      <c r="C745" s="10"/>
      <c r="D745" s="121" t="s">
        <v>94</v>
      </c>
      <c r="E745" s="10"/>
      <c r="F745" s="122" t="s">
        <v>821</v>
      </c>
      <c r="G745" s="10"/>
      <c r="H745" s="10"/>
      <c r="I745" s="12"/>
      <c r="J745" s="10"/>
      <c r="K745" s="10"/>
      <c r="L745" s="11"/>
      <c r="M745" s="123"/>
      <c r="N745" s="124"/>
      <c r="O745" s="116"/>
      <c r="P745" s="116"/>
      <c r="Q745" s="116"/>
      <c r="R745" s="116"/>
      <c r="S745" s="116"/>
      <c r="T745" s="125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T745" s="2" t="s">
        <v>94</v>
      </c>
      <c r="AU745" s="2" t="s">
        <v>2</v>
      </c>
    </row>
    <row r="746" spans="1:65" s="14" customFormat="1" ht="21.6" customHeight="1" x14ac:dyDescent="0.2">
      <c r="A746" s="10"/>
      <c r="B746" s="106"/>
      <c r="C746" s="107" t="s">
        <v>823</v>
      </c>
      <c r="D746" s="107" t="s">
        <v>87</v>
      </c>
      <c r="E746" s="108" t="s">
        <v>824</v>
      </c>
      <c r="F746" s="109" t="s">
        <v>825</v>
      </c>
      <c r="G746" s="110" t="s">
        <v>152</v>
      </c>
      <c r="H746" s="111">
        <v>8</v>
      </c>
      <c r="I746" s="112"/>
      <c r="J746" s="113">
        <f>ROUND(I746*H746,2)</f>
        <v>0</v>
      </c>
      <c r="K746" s="109" t="s">
        <v>10</v>
      </c>
      <c r="L746" s="11"/>
      <c r="M746" s="114" t="s">
        <v>10</v>
      </c>
      <c r="N746" s="115" t="s">
        <v>27</v>
      </c>
      <c r="O746" s="116"/>
      <c r="P746" s="117">
        <f>O746*H746</f>
        <v>0</v>
      </c>
      <c r="Q746" s="117">
        <v>0</v>
      </c>
      <c r="R746" s="117">
        <f>Q746*H746</f>
        <v>0</v>
      </c>
      <c r="S746" s="117">
        <v>0</v>
      </c>
      <c r="T746" s="118">
        <f>S746*H746</f>
        <v>0</v>
      </c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R746" s="119" t="s">
        <v>92</v>
      </c>
      <c r="AT746" s="119" t="s">
        <v>87</v>
      </c>
      <c r="AU746" s="119" t="s">
        <v>2</v>
      </c>
      <c r="AY746" s="2" t="s">
        <v>85</v>
      </c>
      <c r="BE746" s="120">
        <f>IF(N746="základní",J746,0)</f>
        <v>0</v>
      </c>
      <c r="BF746" s="120">
        <f>IF(N746="snížená",J746,0)</f>
        <v>0</v>
      </c>
      <c r="BG746" s="120">
        <f>IF(N746="zákl. přenesená",J746,0)</f>
        <v>0</v>
      </c>
      <c r="BH746" s="120">
        <f>IF(N746="sníž. přenesená",J746,0)</f>
        <v>0</v>
      </c>
      <c r="BI746" s="120">
        <f>IF(N746="nulová",J746,0)</f>
        <v>0</v>
      </c>
      <c r="BJ746" s="2" t="s">
        <v>83</v>
      </c>
      <c r="BK746" s="120">
        <f>ROUND(I746*H746,2)</f>
        <v>0</v>
      </c>
      <c r="BL746" s="2" t="s">
        <v>92</v>
      </c>
      <c r="BM746" s="119" t="s">
        <v>826</v>
      </c>
    </row>
    <row r="747" spans="1:65" s="14" customFormat="1" ht="19.5" x14ac:dyDescent="0.2">
      <c r="A747" s="10"/>
      <c r="B747" s="11"/>
      <c r="C747" s="10"/>
      <c r="D747" s="121" t="s">
        <v>94</v>
      </c>
      <c r="E747" s="10"/>
      <c r="F747" s="122" t="s">
        <v>825</v>
      </c>
      <c r="G747" s="10"/>
      <c r="H747" s="10"/>
      <c r="I747" s="12"/>
      <c r="J747" s="10"/>
      <c r="K747" s="10"/>
      <c r="L747" s="11"/>
      <c r="M747" s="123"/>
      <c r="N747" s="124"/>
      <c r="O747" s="116"/>
      <c r="P747" s="116"/>
      <c r="Q747" s="116"/>
      <c r="R747" s="116"/>
      <c r="S747" s="116"/>
      <c r="T747" s="125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T747" s="2" t="s">
        <v>94</v>
      </c>
      <c r="AU747" s="2" t="s">
        <v>2</v>
      </c>
    </row>
    <row r="748" spans="1:65" s="14" customFormat="1" ht="21.6" customHeight="1" x14ac:dyDescent="0.2">
      <c r="A748" s="10"/>
      <c r="B748" s="106"/>
      <c r="C748" s="107" t="s">
        <v>827</v>
      </c>
      <c r="D748" s="107" t="s">
        <v>87</v>
      </c>
      <c r="E748" s="108" t="s">
        <v>828</v>
      </c>
      <c r="F748" s="109" t="s">
        <v>829</v>
      </c>
      <c r="G748" s="110" t="s">
        <v>195</v>
      </c>
      <c r="H748" s="111">
        <v>77.3</v>
      </c>
      <c r="I748" s="112"/>
      <c r="J748" s="113">
        <f>ROUND(I748*H748,2)</f>
        <v>0</v>
      </c>
      <c r="K748" s="109" t="s">
        <v>10</v>
      </c>
      <c r="L748" s="11"/>
      <c r="M748" s="114" t="s">
        <v>10</v>
      </c>
      <c r="N748" s="115" t="s">
        <v>27</v>
      </c>
      <c r="O748" s="116"/>
      <c r="P748" s="117">
        <f>O748*H748</f>
        <v>0</v>
      </c>
      <c r="Q748" s="117">
        <v>0</v>
      </c>
      <c r="R748" s="117">
        <f>Q748*H748</f>
        <v>0</v>
      </c>
      <c r="S748" s="117">
        <v>0</v>
      </c>
      <c r="T748" s="118">
        <f>S748*H748</f>
        <v>0</v>
      </c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R748" s="119" t="s">
        <v>92</v>
      </c>
      <c r="AT748" s="119" t="s">
        <v>87</v>
      </c>
      <c r="AU748" s="119" t="s">
        <v>2</v>
      </c>
      <c r="AY748" s="2" t="s">
        <v>85</v>
      </c>
      <c r="BE748" s="120">
        <f>IF(N748="základní",J748,0)</f>
        <v>0</v>
      </c>
      <c r="BF748" s="120">
        <f>IF(N748="snížená",J748,0)</f>
        <v>0</v>
      </c>
      <c r="BG748" s="120">
        <f>IF(N748="zákl. přenesená",J748,0)</f>
        <v>0</v>
      </c>
      <c r="BH748" s="120">
        <f>IF(N748="sníž. přenesená",J748,0)</f>
        <v>0</v>
      </c>
      <c r="BI748" s="120">
        <f>IF(N748="nulová",J748,0)</f>
        <v>0</v>
      </c>
      <c r="BJ748" s="2" t="s">
        <v>83</v>
      </c>
      <c r="BK748" s="120">
        <f>ROUND(I748*H748,2)</f>
        <v>0</v>
      </c>
      <c r="BL748" s="2" t="s">
        <v>92</v>
      </c>
      <c r="BM748" s="119" t="s">
        <v>830</v>
      </c>
    </row>
    <row r="749" spans="1:65" s="14" customFormat="1" ht="19.5" x14ac:dyDescent="0.2">
      <c r="A749" s="10"/>
      <c r="B749" s="11"/>
      <c r="C749" s="10"/>
      <c r="D749" s="121" t="s">
        <v>94</v>
      </c>
      <c r="E749" s="10"/>
      <c r="F749" s="122" t="s">
        <v>829</v>
      </c>
      <c r="G749" s="10"/>
      <c r="H749" s="10"/>
      <c r="I749" s="12"/>
      <c r="J749" s="10"/>
      <c r="K749" s="10"/>
      <c r="L749" s="11"/>
      <c r="M749" s="123"/>
      <c r="N749" s="124"/>
      <c r="O749" s="116"/>
      <c r="P749" s="116"/>
      <c r="Q749" s="116"/>
      <c r="R749" s="116"/>
      <c r="S749" s="116"/>
      <c r="T749" s="125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T749" s="2" t="s">
        <v>94</v>
      </c>
      <c r="AU749" s="2" t="s">
        <v>2</v>
      </c>
    </row>
    <row r="750" spans="1:65" s="14" customFormat="1" ht="32.450000000000003" customHeight="1" x14ac:dyDescent="0.2">
      <c r="A750" s="10"/>
      <c r="B750" s="106"/>
      <c r="C750" s="107" t="s">
        <v>831</v>
      </c>
      <c r="D750" s="107" t="s">
        <v>87</v>
      </c>
      <c r="E750" s="108" t="s">
        <v>832</v>
      </c>
      <c r="F750" s="109" t="s">
        <v>833</v>
      </c>
      <c r="G750" s="110" t="s">
        <v>152</v>
      </c>
      <c r="H750" s="111">
        <v>1</v>
      </c>
      <c r="I750" s="112"/>
      <c r="J750" s="113">
        <f>ROUND(I750*H750,2)</f>
        <v>0</v>
      </c>
      <c r="K750" s="109" t="s">
        <v>10</v>
      </c>
      <c r="L750" s="11"/>
      <c r="M750" s="114" t="s">
        <v>10</v>
      </c>
      <c r="N750" s="115" t="s">
        <v>27</v>
      </c>
      <c r="O750" s="116"/>
      <c r="P750" s="117">
        <f>O750*H750</f>
        <v>0</v>
      </c>
      <c r="Q750" s="117">
        <v>0</v>
      </c>
      <c r="R750" s="117">
        <f>Q750*H750</f>
        <v>0</v>
      </c>
      <c r="S750" s="117">
        <v>0</v>
      </c>
      <c r="T750" s="118">
        <f>S750*H750</f>
        <v>0</v>
      </c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R750" s="119" t="s">
        <v>92</v>
      </c>
      <c r="AT750" s="119" t="s">
        <v>87</v>
      </c>
      <c r="AU750" s="119" t="s">
        <v>2</v>
      </c>
      <c r="AY750" s="2" t="s">
        <v>85</v>
      </c>
      <c r="BE750" s="120">
        <f>IF(N750="základní",J750,0)</f>
        <v>0</v>
      </c>
      <c r="BF750" s="120">
        <f>IF(N750="snížená",J750,0)</f>
        <v>0</v>
      </c>
      <c r="BG750" s="120">
        <f>IF(N750="zákl. přenesená",J750,0)</f>
        <v>0</v>
      </c>
      <c r="BH750" s="120">
        <f>IF(N750="sníž. přenesená",J750,0)</f>
        <v>0</v>
      </c>
      <c r="BI750" s="120">
        <f>IF(N750="nulová",J750,0)</f>
        <v>0</v>
      </c>
      <c r="BJ750" s="2" t="s">
        <v>83</v>
      </c>
      <c r="BK750" s="120">
        <f>ROUND(I750*H750,2)</f>
        <v>0</v>
      </c>
      <c r="BL750" s="2" t="s">
        <v>92</v>
      </c>
      <c r="BM750" s="119" t="s">
        <v>834</v>
      </c>
    </row>
    <row r="751" spans="1:65" s="14" customFormat="1" ht="19.5" x14ac:dyDescent="0.2">
      <c r="A751" s="10"/>
      <c r="B751" s="11"/>
      <c r="C751" s="10"/>
      <c r="D751" s="121" t="s">
        <v>94</v>
      </c>
      <c r="E751" s="10"/>
      <c r="F751" s="122" t="s">
        <v>833</v>
      </c>
      <c r="G751" s="10"/>
      <c r="H751" s="10"/>
      <c r="I751" s="12"/>
      <c r="J751" s="10"/>
      <c r="K751" s="10"/>
      <c r="L751" s="11"/>
      <c r="M751" s="123"/>
      <c r="N751" s="124"/>
      <c r="O751" s="116"/>
      <c r="P751" s="116"/>
      <c r="Q751" s="116"/>
      <c r="R751" s="116"/>
      <c r="S751" s="116"/>
      <c r="T751" s="125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T751" s="2" t="s">
        <v>94</v>
      </c>
      <c r="AU751" s="2" t="s">
        <v>2</v>
      </c>
    </row>
    <row r="752" spans="1:65" s="92" customFormat="1" ht="22.9" customHeight="1" x14ac:dyDescent="0.2">
      <c r="B752" s="93"/>
      <c r="D752" s="94" t="s">
        <v>81</v>
      </c>
      <c r="E752" s="104" t="s">
        <v>835</v>
      </c>
      <c r="F752" s="104" t="s">
        <v>836</v>
      </c>
      <c r="I752" s="96"/>
      <c r="J752" s="105">
        <f>BK752</f>
        <v>0</v>
      </c>
      <c r="L752" s="93"/>
      <c r="M752" s="98"/>
      <c r="N752" s="99"/>
      <c r="O752" s="99"/>
      <c r="P752" s="100">
        <f>SUM(P753:P754)</f>
        <v>0</v>
      </c>
      <c r="Q752" s="99"/>
      <c r="R752" s="100">
        <f>SUM(R753:R754)</f>
        <v>0</v>
      </c>
      <c r="S752" s="99"/>
      <c r="T752" s="101">
        <f>SUM(T753:T754)</f>
        <v>0</v>
      </c>
      <c r="AR752" s="94" t="s">
        <v>83</v>
      </c>
      <c r="AT752" s="102" t="s">
        <v>81</v>
      </c>
      <c r="AU752" s="102" t="s">
        <v>83</v>
      </c>
      <c r="AY752" s="94" t="s">
        <v>85</v>
      </c>
      <c r="BK752" s="103">
        <f>SUM(BK753:BK754)</f>
        <v>0</v>
      </c>
    </row>
    <row r="753" spans="1:65" s="14" customFormat="1" ht="14.45" customHeight="1" x14ac:dyDescent="0.2">
      <c r="A753" s="10"/>
      <c r="B753" s="106"/>
      <c r="C753" s="107" t="s">
        <v>837</v>
      </c>
      <c r="D753" s="107" t="s">
        <v>87</v>
      </c>
      <c r="E753" s="108" t="s">
        <v>838</v>
      </c>
      <c r="F753" s="109" t="s">
        <v>839</v>
      </c>
      <c r="G753" s="110" t="s">
        <v>117</v>
      </c>
      <c r="H753" s="111">
        <v>9220.0249999999996</v>
      </c>
      <c r="I753" s="112"/>
      <c r="J753" s="113">
        <f>ROUND(I753*H753,2)</f>
        <v>0</v>
      </c>
      <c r="K753" s="109" t="s">
        <v>91</v>
      </c>
      <c r="L753" s="11"/>
      <c r="M753" s="114" t="s">
        <v>10</v>
      </c>
      <c r="N753" s="115" t="s">
        <v>27</v>
      </c>
      <c r="O753" s="116"/>
      <c r="P753" s="117">
        <f>O753*H753</f>
        <v>0</v>
      </c>
      <c r="Q753" s="117">
        <v>0</v>
      </c>
      <c r="R753" s="117">
        <f>Q753*H753</f>
        <v>0</v>
      </c>
      <c r="S753" s="117">
        <v>0</v>
      </c>
      <c r="T753" s="118">
        <f>S753*H753</f>
        <v>0</v>
      </c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R753" s="119" t="s">
        <v>92</v>
      </c>
      <c r="AT753" s="119" t="s">
        <v>87</v>
      </c>
      <c r="AU753" s="119" t="s">
        <v>2</v>
      </c>
      <c r="AY753" s="2" t="s">
        <v>85</v>
      </c>
      <c r="BE753" s="120">
        <f>IF(N753="základní",J753,0)</f>
        <v>0</v>
      </c>
      <c r="BF753" s="120">
        <f>IF(N753="snížená",J753,0)</f>
        <v>0</v>
      </c>
      <c r="BG753" s="120">
        <f>IF(N753="zákl. přenesená",J753,0)</f>
        <v>0</v>
      </c>
      <c r="BH753" s="120">
        <f>IF(N753="sníž. přenesená",J753,0)</f>
        <v>0</v>
      </c>
      <c r="BI753" s="120">
        <f>IF(N753="nulová",J753,0)</f>
        <v>0</v>
      </c>
      <c r="BJ753" s="2" t="s">
        <v>83</v>
      </c>
      <c r="BK753" s="120">
        <f>ROUND(I753*H753,2)</f>
        <v>0</v>
      </c>
      <c r="BL753" s="2" t="s">
        <v>92</v>
      </c>
      <c r="BM753" s="119" t="s">
        <v>840</v>
      </c>
    </row>
    <row r="754" spans="1:65" s="14" customFormat="1" ht="48.75" x14ac:dyDescent="0.2">
      <c r="A754" s="10"/>
      <c r="B754" s="11"/>
      <c r="C754" s="10"/>
      <c r="D754" s="121" t="s">
        <v>94</v>
      </c>
      <c r="E754" s="10"/>
      <c r="F754" s="122" t="s">
        <v>841</v>
      </c>
      <c r="G754" s="10"/>
      <c r="H754" s="10"/>
      <c r="I754" s="12"/>
      <c r="J754" s="10"/>
      <c r="K754" s="10"/>
      <c r="L754" s="11"/>
      <c r="M754" s="123"/>
      <c r="N754" s="124"/>
      <c r="O754" s="116"/>
      <c r="P754" s="116"/>
      <c r="Q754" s="116"/>
      <c r="R754" s="116"/>
      <c r="S754" s="116"/>
      <c r="T754" s="125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T754" s="2" t="s">
        <v>94</v>
      </c>
      <c r="AU754" s="2" t="s">
        <v>2</v>
      </c>
    </row>
    <row r="755" spans="1:65" s="92" customFormat="1" ht="25.9" customHeight="1" x14ac:dyDescent="0.2">
      <c r="B755" s="93"/>
      <c r="D755" s="94" t="s">
        <v>81</v>
      </c>
      <c r="E755" s="95" t="s">
        <v>842</v>
      </c>
      <c r="F755" s="95" t="s">
        <v>843</v>
      </c>
      <c r="I755" s="96"/>
      <c r="J755" s="97">
        <f>BK755</f>
        <v>0</v>
      </c>
      <c r="L755" s="93"/>
      <c r="M755" s="98"/>
      <c r="N755" s="99"/>
      <c r="O755" s="99"/>
      <c r="P755" s="100">
        <f>P756+P777+P920+P960+P970+P1027+P1045+P1157</f>
        <v>0</v>
      </c>
      <c r="Q755" s="99"/>
      <c r="R755" s="100">
        <f>R756+R777+R920+R960+R970+R1027+R1045+R1157</f>
        <v>177.47195082000002</v>
      </c>
      <c r="S755" s="99"/>
      <c r="T755" s="101">
        <f>T756+T777+T920+T960+T970+T1027+T1045+T1157</f>
        <v>0</v>
      </c>
      <c r="AR755" s="94" t="s">
        <v>2</v>
      </c>
      <c r="AT755" s="102" t="s">
        <v>81</v>
      </c>
      <c r="AU755" s="102" t="s">
        <v>84</v>
      </c>
      <c r="AY755" s="94" t="s">
        <v>85</v>
      </c>
      <c r="BK755" s="103">
        <f>BK756+BK777+BK920+BK960+BK970+BK1027+BK1045+BK1157</f>
        <v>0</v>
      </c>
    </row>
    <row r="756" spans="1:65" s="92" customFormat="1" ht="22.9" customHeight="1" x14ac:dyDescent="0.2">
      <c r="B756" s="93"/>
      <c r="D756" s="94" t="s">
        <v>81</v>
      </c>
      <c r="E756" s="104" t="s">
        <v>844</v>
      </c>
      <c r="F756" s="104" t="s">
        <v>845</v>
      </c>
      <c r="I756" s="96"/>
      <c r="J756" s="105">
        <f>BK756</f>
        <v>0</v>
      </c>
      <c r="L756" s="93"/>
      <c r="M756" s="98"/>
      <c r="N756" s="99"/>
      <c r="O756" s="99"/>
      <c r="P756" s="100">
        <f>SUM(P757:P776)</f>
        <v>0</v>
      </c>
      <c r="Q756" s="99"/>
      <c r="R756" s="100">
        <f>SUM(R757:R776)</f>
        <v>2.355442</v>
      </c>
      <c r="S756" s="99"/>
      <c r="T756" s="101">
        <f>SUM(T757:T776)</f>
        <v>0</v>
      </c>
      <c r="AR756" s="94" t="s">
        <v>2</v>
      </c>
      <c r="AT756" s="102" t="s">
        <v>81</v>
      </c>
      <c r="AU756" s="102" t="s">
        <v>83</v>
      </c>
      <c r="AY756" s="94" t="s">
        <v>85</v>
      </c>
      <c r="BK756" s="103">
        <f>SUM(BK757:BK776)</f>
        <v>0</v>
      </c>
    </row>
    <row r="757" spans="1:65" s="14" customFormat="1" ht="32.450000000000003" customHeight="1" x14ac:dyDescent="0.2">
      <c r="A757" s="10"/>
      <c r="B757" s="106"/>
      <c r="C757" s="107" t="s">
        <v>846</v>
      </c>
      <c r="D757" s="107" t="s">
        <v>87</v>
      </c>
      <c r="E757" s="108" t="s">
        <v>847</v>
      </c>
      <c r="F757" s="109" t="s">
        <v>848</v>
      </c>
      <c r="G757" s="110" t="s">
        <v>144</v>
      </c>
      <c r="H757" s="111">
        <v>2048.21</v>
      </c>
      <c r="I757" s="112"/>
      <c r="J757" s="113">
        <f>ROUND(I757*H757,2)</f>
        <v>0</v>
      </c>
      <c r="K757" s="109" t="s">
        <v>91</v>
      </c>
      <c r="L757" s="11"/>
      <c r="M757" s="114" t="s">
        <v>10</v>
      </c>
      <c r="N757" s="115" t="s">
        <v>27</v>
      </c>
      <c r="O757" s="116"/>
      <c r="P757" s="117">
        <f>O757*H757</f>
        <v>0</v>
      </c>
      <c r="Q757" s="117">
        <v>0</v>
      </c>
      <c r="R757" s="117">
        <f>Q757*H757</f>
        <v>0</v>
      </c>
      <c r="S757" s="117">
        <v>0</v>
      </c>
      <c r="T757" s="118">
        <f>S757*H757</f>
        <v>0</v>
      </c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R757" s="119" t="s">
        <v>92</v>
      </c>
      <c r="AT757" s="119" t="s">
        <v>87</v>
      </c>
      <c r="AU757" s="119" t="s">
        <v>2</v>
      </c>
      <c r="AY757" s="2" t="s">
        <v>85</v>
      </c>
      <c r="BE757" s="120">
        <f>IF(N757="základní",J757,0)</f>
        <v>0</v>
      </c>
      <c r="BF757" s="120">
        <f>IF(N757="snížená",J757,0)</f>
        <v>0</v>
      </c>
      <c r="BG757" s="120">
        <f>IF(N757="zákl. přenesená",J757,0)</f>
        <v>0</v>
      </c>
      <c r="BH757" s="120">
        <f>IF(N757="sníž. přenesená",J757,0)</f>
        <v>0</v>
      </c>
      <c r="BI757" s="120">
        <f>IF(N757="nulová",J757,0)</f>
        <v>0</v>
      </c>
      <c r="BJ757" s="2" t="s">
        <v>83</v>
      </c>
      <c r="BK757" s="120">
        <f>ROUND(I757*H757,2)</f>
        <v>0</v>
      </c>
      <c r="BL757" s="2" t="s">
        <v>92</v>
      </c>
      <c r="BM757" s="119" t="s">
        <v>849</v>
      </c>
    </row>
    <row r="758" spans="1:65" s="14" customFormat="1" ht="29.25" x14ac:dyDescent="0.2">
      <c r="A758" s="10"/>
      <c r="B758" s="11"/>
      <c r="C758" s="10"/>
      <c r="D758" s="121" t="s">
        <v>94</v>
      </c>
      <c r="E758" s="10"/>
      <c r="F758" s="122" t="s">
        <v>850</v>
      </c>
      <c r="G758" s="10"/>
      <c r="H758" s="10"/>
      <c r="I758" s="12"/>
      <c r="J758" s="10"/>
      <c r="K758" s="10"/>
      <c r="L758" s="11"/>
      <c r="M758" s="123"/>
      <c r="N758" s="124"/>
      <c r="O758" s="116"/>
      <c r="P758" s="116"/>
      <c r="Q758" s="116"/>
      <c r="R758" s="116"/>
      <c r="S758" s="116"/>
      <c r="T758" s="125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T758" s="2" t="s">
        <v>94</v>
      </c>
      <c r="AU758" s="2" t="s">
        <v>2</v>
      </c>
    </row>
    <row r="759" spans="1:65" s="134" customFormat="1" x14ac:dyDescent="0.2">
      <c r="B759" s="135"/>
      <c r="D759" s="121" t="s">
        <v>96</v>
      </c>
      <c r="E759" s="136" t="s">
        <v>10</v>
      </c>
      <c r="F759" s="137" t="s">
        <v>851</v>
      </c>
      <c r="H759" s="138">
        <v>2048.21</v>
      </c>
      <c r="I759" s="139"/>
      <c r="L759" s="135"/>
      <c r="M759" s="140"/>
      <c r="N759" s="141"/>
      <c r="O759" s="141"/>
      <c r="P759" s="141"/>
      <c r="Q759" s="141"/>
      <c r="R759" s="141"/>
      <c r="S759" s="141"/>
      <c r="T759" s="142"/>
      <c r="AT759" s="136" t="s">
        <v>96</v>
      </c>
      <c r="AU759" s="136" t="s">
        <v>2</v>
      </c>
      <c r="AV759" s="134" t="s">
        <v>2</v>
      </c>
      <c r="AW759" s="134" t="s">
        <v>98</v>
      </c>
      <c r="AX759" s="134" t="s">
        <v>83</v>
      </c>
      <c r="AY759" s="136" t="s">
        <v>85</v>
      </c>
    </row>
    <row r="760" spans="1:65" s="14" customFormat="1" ht="14.45" customHeight="1" x14ac:dyDescent="0.2">
      <c r="A760" s="10"/>
      <c r="B760" s="106"/>
      <c r="C760" s="152" t="s">
        <v>852</v>
      </c>
      <c r="D760" s="152" t="s">
        <v>128</v>
      </c>
      <c r="E760" s="153" t="s">
        <v>853</v>
      </c>
      <c r="F760" s="154" t="s">
        <v>854</v>
      </c>
      <c r="G760" s="155" t="s">
        <v>144</v>
      </c>
      <c r="H760" s="156">
        <v>2355.442</v>
      </c>
      <c r="I760" s="157"/>
      <c r="J760" s="158">
        <f>ROUND(I760*H760,2)</f>
        <v>0</v>
      </c>
      <c r="K760" s="154" t="s">
        <v>91</v>
      </c>
      <c r="L760" s="159"/>
      <c r="M760" s="160" t="s">
        <v>10</v>
      </c>
      <c r="N760" s="161" t="s">
        <v>27</v>
      </c>
      <c r="O760" s="116"/>
      <c r="P760" s="117">
        <f>O760*H760</f>
        <v>0</v>
      </c>
      <c r="Q760" s="117">
        <v>4.0000000000000002E-4</v>
      </c>
      <c r="R760" s="117">
        <f>Q760*H760</f>
        <v>0.94217680000000004</v>
      </c>
      <c r="S760" s="117">
        <v>0</v>
      </c>
      <c r="T760" s="118">
        <f>S760*H760</f>
        <v>0</v>
      </c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R760" s="119" t="s">
        <v>301</v>
      </c>
      <c r="AT760" s="119" t="s">
        <v>128</v>
      </c>
      <c r="AU760" s="119" t="s">
        <v>2</v>
      </c>
      <c r="AY760" s="2" t="s">
        <v>85</v>
      </c>
      <c r="BE760" s="120">
        <f>IF(N760="základní",J760,0)</f>
        <v>0</v>
      </c>
      <c r="BF760" s="120">
        <f>IF(N760="snížená",J760,0)</f>
        <v>0</v>
      </c>
      <c r="BG760" s="120">
        <f>IF(N760="zákl. přenesená",J760,0)</f>
        <v>0</v>
      </c>
      <c r="BH760" s="120">
        <f>IF(N760="sníž. přenesená",J760,0)</f>
        <v>0</v>
      </c>
      <c r="BI760" s="120">
        <f>IF(N760="nulová",J760,0)</f>
        <v>0</v>
      </c>
      <c r="BJ760" s="2" t="s">
        <v>83</v>
      </c>
      <c r="BK760" s="120">
        <f>ROUND(I760*H760,2)</f>
        <v>0</v>
      </c>
      <c r="BL760" s="2" t="s">
        <v>199</v>
      </c>
      <c r="BM760" s="119" t="s">
        <v>855</v>
      </c>
    </row>
    <row r="761" spans="1:65" s="14" customFormat="1" x14ac:dyDescent="0.2">
      <c r="A761" s="10"/>
      <c r="B761" s="11"/>
      <c r="C761" s="10"/>
      <c r="D761" s="121" t="s">
        <v>94</v>
      </c>
      <c r="E761" s="10"/>
      <c r="F761" s="122" t="s">
        <v>854</v>
      </c>
      <c r="G761" s="10"/>
      <c r="H761" s="10"/>
      <c r="I761" s="12"/>
      <c r="J761" s="10"/>
      <c r="K761" s="10"/>
      <c r="L761" s="11"/>
      <c r="M761" s="123"/>
      <c r="N761" s="124"/>
      <c r="O761" s="116"/>
      <c r="P761" s="116"/>
      <c r="Q761" s="116"/>
      <c r="R761" s="116"/>
      <c r="S761" s="116"/>
      <c r="T761" s="125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T761" s="2" t="s">
        <v>94</v>
      </c>
      <c r="AU761" s="2" t="s">
        <v>2</v>
      </c>
    </row>
    <row r="762" spans="1:65" s="134" customFormat="1" x14ac:dyDescent="0.2">
      <c r="B762" s="135"/>
      <c r="D762" s="121" t="s">
        <v>96</v>
      </c>
      <c r="E762" s="136" t="s">
        <v>10</v>
      </c>
      <c r="F762" s="137" t="s">
        <v>856</v>
      </c>
      <c r="H762" s="138">
        <v>2355.442</v>
      </c>
      <c r="I762" s="139"/>
      <c r="L762" s="135"/>
      <c r="M762" s="140"/>
      <c r="N762" s="141"/>
      <c r="O762" s="141"/>
      <c r="P762" s="141"/>
      <c r="Q762" s="141"/>
      <c r="R762" s="141"/>
      <c r="S762" s="141"/>
      <c r="T762" s="142"/>
      <c r="AT762" s="136" t="s">
        <v>96</v>
      </c>
      <c r="AU762" s="136" t="s">
        <v>2</v>
      </c>
      <c r="AV762" s="134" t="s">
        <v>2</v>
      </c>
      <c r="AW762" s="134" t="s">
        <v>98</v>
      </c>
      <c r="AX762" s="134" t="s">
        <v>83</v>
      </c>
      <c r="AY762" s="136" t="s">
        <v>85</v>
      </c>
    </row>
    <row r="763" spans="1:65" s="14" customFormat="1" ht="21.6" customHeight="1" x14ac:dyDescent="0.2">
      <c r="A763" s="10"/>
      <c r="B763" s="106"/>
      <c r="C763" s="107" t="s">
        <v>857</v>
      </c>
      <c r="D763" s="107" t="s">
        <v>87</v>
      </c>
      <c r="E763" s="108" t="s">
        <v>858</v>
      </c>
      <c r="F763" s="109" t="s">
        <v>859</v>
      </c>
      <c r="G763" s="110" t="s">
        <v>144</v>
      </c>
      <c r="H763" s="111">
        <v>2048.21</v>
      </c>
      <c r="I763" s="112"/>
      <c r="J763" s="113">
        <f>ROUND(I763*H763,2)</f>
        <v>0</v>
      </c>
      <c r="K763" s="109" t="s">
        <v>91</v>
      </c>
      <c r="L763" s="11"/>
      <c r="M763" s="114" t="s">
        <v>10</v>
      </c>
      <c r="N763" s="115" t="s">
        <v>27</v>
      </c>
      <c r="O763" s="116"/>
      <c r="P763" s="117">
        <f>O763*H763</f>
        <v>0</v>
      </c>
      <c r="Q763" s="117">
        <v>0</v>
      </c>
      <c r="R763" s="117">
        <f>Q763*H763</f>
        <v>0</v>
      </c>
      <c r="S763" s="117">
        <v>0</v>
      </c>
      <c r="T763" s="118">
        <f>S763*H763</f>
        <v>0</v>
      </c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R763" s="119" t="s">
        <v>199</v>
      </c>
      <c r="AT763" s="119" t="s">
        <v>87</v>
      </c>
      <c r="AU763" s="119" t="s">
        <v>2</v>
      </c>
      <c r="AY763" s="2" t="s">
        <v>85</v>
      </c>
      <c r="BE763" s="120">
        <f>IF(N763="základní",J763,0)</f>
        <v>0</v>
      </c>
      <c r="BF763" s="120">
        <f>IF(N763="snížená",J763,0)</f>
        <v>0</v>
      </c>
      <c r="BG763" s="120">
        <f>IF(N763="zákl. přenesená",J763,0)</f>
        <v>0</v>
      </c>
      <c r="BH763" s="120">
        <f>IF(N763="sníž. přenesená",J763,0)</f>
        <v>0</v>
      </c>
      <c r="BI763" s="120">
        <f>IF(N763="nulová",J763,0)</f>
        <v>0</v>
      </c>
      <c r="BJ763" s="2" t="s">
        <v>83</v>
      </c>
      <c r="BK763" s="120">
        <f>ROUND(I763*H763,2)</f>
        <v>0</v>
      </c>
      <c r="BL763" s="2" t="s">
        <v>199</v>
      </c>
      <c r="BM763" s="119" t="s">
        <v>860</v>
      </c>
    </row>
    <row r="764" spans="1:65" s="14" customFormat="1" ht="29.25" x14ac:dyDescent="0.2">
      <c r="A764" s="10"/>
      <c r="B764" s="11"/>
      <c r="C764" s="10"/>
      <c r="D764" s="121" t="s">
        <v>94</v>
      </c>
      <c r="E764" s="10"/>
      <c r="F764" s="122" t="s">
        <v>861</v>
      </c>
      <c r="G764" s="10"/>
      <c r="H764" s="10"/>
      <c r="I764" s="12"/>
      <c r="J764" s="10"/>
      <c r="K764" s="10"/>
      <c r="L764" s="11"/>
      <c r="M764" s="123"/>
      <c r="N764" s="124"/>
      <c r="O764" s="116"/>
      <c r="P764" s="116"/>
      <c r="Q764" s="116"/>
      <c r="R764" s="116"/>
      <c r="S764" s="116"/>
      <c r="T764" s="125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T764" s="2" t="s">
        <v>94</v>
      </c>
      <c r="AU764" s="2" t="s">
        <v>2</v>
      </c>
    </row>
    <row r="765" spans="1:65" s="134" customFormat="1" x14ac:dyDescent="0.2">
      <c r="B765" s="135"/>
      <c r="D765" s="121" t="s">
        <v>96</v>
      </c>
      <c r="E765" s="136" t="s">
        <v>10</v>
      </c>
      <c r="F765" s="137" t="s">
        <v>851</v>
      </c>
      <c r="H765" s="138">
        <v>2048.21</v>
      </c>
      <c r="I765" s="139"/>
      <c r="L765" s="135"/>
      <c r="M765" s="140"/>
      <c r="N765" s="141"/>
      <c r="O765" s="141"/>
      <c r="P765" s="141"/>
      <c r="Q765" s="141"/>
      <c r="R765" s="141"/>
      <c r="S765" s="141"/>
      <c r="T765" s="142"/>
      <c r="AT765" s="136" t="s">
        <v>96</v>
      </c>
      <c r="AU765" s="136" t="s">
        <v>2</v>
      </c>
      <c r="AV765" s="134" t="s">
        <v>2</v>
      </c>
      <c r="AW765" s="134" t="s">
        <v>98</v>
      </c>
      <c r="AX765" s="134" t="s">
        <v>83</v>
      </c>
      <c r="AY765" s="136" t="s">
        <v>85</v>
      </c>
    </row>
    <row r="766" spans="1:65" s="14" customFormat="1" ht="32.450000000000003" customHeight="1" x14ac:dyDescent="0.2">
      <c r="A766" s="10"/>
      <c r="B766" s="106"/>
      <c r="C766" s="152" t="s">
        <v>862</v>
      </c>
      <c r="D766" s="152" t="s">
        <v>128</v>
      </c>
      <c r="E766" s="153" t="s">
        <v>863</v>
      </c>
      <c r="F766" s="154" t="s">
        <v>864</v>
      </c>
      <c r="G766" s="155" t="s">
        <v>144</v>
      </c>
      <c r="H766" s="156">
        <v>2355.442</v>
      </c>
      <c r="I766" s="157"/>
      <c r="J766" s="158">
        <f>ROUND(I766*H766,2)</f>
        <v>0</v>
      </c>
      <c r="K766" s="154" t="s">
        <v>91</v>
      </c>
      <c r="L766" s="159"/>
      <c r="M766" s="160" t="s">
        <v>10</v>
      </c>
      <c r="N766" s="161" t="s">
        <v>27</v>
      </c>
      <c r="O766" s="116"/>
      <c r="P766" s="117">
        <f>O766*H766</f>
        <v>0</v>
      </c>
      <c r="Q766" s="117">
        <v>2.9999999999999997E-4</v>
      </c>
      <c r="R766" s="117">
        <f>Q766*H766</f>
        <v>0.70663259999999994</v>
      </c>
      <c r="S766" s="117">
        <v>0</v>
      </c>
      <c r="T766" s="118">
        <f>S766*H766</f>
        <v>0</v>
      </c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R766" s="119" t="s">
        <v>301</v>
      </c>
      <c r="AT766" s="119" t="s">
        <v>128</v>
      </c>
      <c r="AU766" s="119" t="s">
        <v>2</v>
      </c>
      <c r="AY766" s="2" t="s">
        <v>85</v>
      </c>
      <c r="BE766" s="120">
        <f>IF(N766="základní",J766,0)</f>
        <v>0</v>
      </c>
      <c r="BF766" s="120">
        <f>IF(N766="snížená",J766,0)</f>
        <v>0</v>
      </c>
      <c r="BG766" s="120">
        <f>IF(N766="zákl. přenesená",J766,0)</f>
        <v>0</v>
      </c>
      <c r="BH766" s="120">
        <f>IF(N766="sníž. přenesená",J766,0)</f>
        <v>0</v>
      </c>
      <c r="BI766" s="120">
        <f>IF(N766="nulová",J766,0)</f>
        <v>0</v>
      </c>
      <c r="BJ766" s="2" t="s">
        <v>83</v>
      </c>
      <c r="BK766" s="120">
        <f>ROUND(I766*H766,2)</f>
        <v>0</v>
      </c>
      <c r="BL766" s="2" t="s">
        <v>199</v>
      </c>
      <c r="BM766" s="119" t="s">
        <v>865</v>
      </c>
    </row>
    <row r="767" spans="1:65" s="14" customFormat="1" ht="19.5" x14ac:dyDescent="0.2">
      <c r="A767" s="10"/>
      <c r="B767" s="11"/>
      <c r="C767" s="10"/>
      <c r="D767" s="121" t="s">
        <v>94</v>
      </c>
      <c r="E767" s="10"/>
      <c r="F767" s="122" t="s">
        <v>864</v>
      </c>
      <c r="G767" s="10"/>
      <c r="H767" s="10"/>
      <c r="I767" s="12"/>
      <c r="J767" s="10"/>
      <c r="K767" s="10"/>
      <c r="L767" s="11"/>
      <c r="M767" s="123"/>
      <c r="N767" s="124"/>
      <c r="O767" s="116"/>
      <c r="P767" s="116"/>
      <c r="Q767" s="116"/>
      <c r="R767" s="116"/>
      <c r="S767" s="116"/>
      <c r="T767" s="125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T767" s="2" t="s">
        <v>94</v>
      </c>
      <c r="AU767" s="2" t="s">
        <v>2</v>
      </c>
    </row>
    <row r="768" spans="1:65" s="134" customFormat="1" x14ac:dyDescent="0.2">
      <c r="B768" s="135"/>
      <c r="D768" s="121" t="s">
        <v>96</v>
      </c>
      <c r="E768" s="136" t="s">
        <v>10</v>
      </c>
      <c r="F768" s="137" t="s">
        <v>866</v>
      </c>
      <c r="H768" s="138">
        <v>2355.442</v>
      </c>
      <c r="I768" s="139"/>
      <c r="L768" s="135"/>
      <c r="M768" s="140"/>
      <c r="N768" s="141"/>
      <c r="O768" s="141"/>
      <c r="P768" s="141"/>
      <c r="Q768" s="141"/>
      <c r="R768" s="141"/>
      <c r="S768" s="141"/>
      <c r="T768" s="142"/>
      <c r="AT768" s="136" t="s">
        <v>96</v>
      </c>
      <c r="AU768" s="136" t="s">
        <v>2</v>
      </c>
      <c r="AV768" s="134" t="s">
        <v>2</v>
      </c>
      <c r="AW768" s="134" t="s">
        <v>98</v>
      </c>
      <c r="AX768" s="134" t="s">
        <v>83</v>
      </c>
      <c r="AY768" s="136" t="s">
        <v>85</v>
      </c>
    </row>
    <row r="769" spans="1:65" s="14" customFormat="1" ht="21.6" customHeight="1" x14ac:dyDescent="0.2">
      <c r="A769" s="10"/>
      <c r="B769" s="106"/>
      <c r="C769" s="107" t="s">
        <v>867</v>
      </c>
      <c r="D769" s="107" t="s">
        <v>87</v>
      </c>
      <c r="E769" s="108" t="s">
        <v>868</v>
      </c>
      <c r="F769" s="109" t="s">
        <v>869</v>
      </c>
      <c r="G769" s="110" t="s">
        <v>144</v>
      </c>
      <c r="H769" s="111">
        <v>2048.21</v>
      </c>
      <c r="I769" s="112"/>
      <c r="J769" s="113">
        <f>ROUND(I769*H769,2)</f>
        <v>0</v>
      </c>
      <c r="K769" s="109" t="s">
        <v>91</v>
      </c>
      <c r="L769" s="11"/>
      <c r="M769" s="114" t="s">
        <v>10</v>
      </c>
      <c r="N769" s="115" t="s">
        <v>27</v>
      </c>
      <c r="O769" s="116"/>
      <c r="P769" s="117">
        <f>O769*H769</f>
        <v>0</v>
      </c>
      <c r="Q769" s="117">
        <v>0</v>
      </c>
      <c r="R769" s="117">
        <f>Q769*H769</f>
        <v>0</v>
      </c>
      <c r="S769" s="117">
        <v>0</v>
      </c>
      <c r="T769" s="118">
        <f>S769*H769</f>
        <v>0</v>
      </c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R769" s="119" t="s">
        <v>199</v>
      </c>
      <c r="AT769" s="119" t="s">
        <v>87</v>
      </c>
      <c r="AU769" s="119" t="s">
        <v>2</v>
      </c>
      <c r="AY769" s="2" t="s">
        <v>85</v>
      </c>
      <c r="BE769" s="120">
        <f>IF(N769="základní",J769,0)</f>
        <v>0</v>
      </c>
      <c r="BF769" s="120">
        <f>IF(N769="snížená",J769,0)</f>
        <v>0</v>
      </c>
      <c r="BG769" s="120">
        <f>IF(N769="zákl. přenesená",J769,0)</f>
        <v>0</v>
      </c>
      <c r="BH769" s="120">
        <f>IF(N769="sníž. přenesená",J769,0)</f>
        <v>0</v>
      </c>
      <c r="BI769" s="120">
        <f>IF(N769="nulová",J769,0)</f>
        <v>0</v>
      </c>
      <c r="BJ769" s="2" t="s">
        <v>83</v>
      </c>
      <c r="BK769" s="120">
        <f>ROUND(I769*H769,2)</f>
        <v>0</v>
      </c>
      <c r="BL769" s="2" t="s">
        <v>199</v>
      </c>
      <c r="BM769" s="119" t="s">
        <v>870</v>
      </c>
    </row>
    <row r="770" spans="1:65" s="14" customFormat="1" ht="29.25" x14ac:dyDescent="0.2">
      <c r="A770" s="10"/>
      <c r="B770" s="11"/>
      <c r="C770" s="10"/>
      <c r="D770" s="121" t="s">
        <v>94</v>
      </c>
      <c r="E770" s="10"/>
      <c r="F770" s="122" t="s">
        <v>871</v>
      </c>
      <c r="G770" s="10"/>
      <c r="H770" s="10"/>
      <c r="I770" s="12"/>
      <c r="J770" s="10"/>
      <c r="K770" s="10"/>
      <c r="L770" s="11"/>
      <c r="M770" s="123"/>
      <c r="N770" s="124"/>
      <c r="O770" s="116"/>
      <c r="P770" s="116"/>
      <c r="Q770" s="116"/>
      <c r="R770" s="116"/>
      <c r="S770" s="116"/>
      <c r="T770" s="125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T770" s="2" t="s">
        <v>94</v>
      </c>
      <c r="AU770" s="2" t="s">
        <v>2</v>
      </c>
    </row>
    <row r="771" spans="1:65" s="134" customFormat="1" x14ac:dyDescent="0.2">
      <c r="B771" s="135"/>
      <c r="D771" s="121" t="s">
        <v>96</v>
      </c>
      <c r="E771" s="136" t="s">
        <v>10</v>
      </c>
      <c r="F771" s="137" t="s">
        <v>851</v>
      </c>
      <c r="H771" s="138">
        <v>2048.21</v>
      </c>
      <c r="I771" s="139"/>
      <c r="L771" s="135"/>
      <c r="M771" s="140"/>
      <c r="N771" s="141"/>
      <c r="O771" s="141"/>
      <c r="P771" s="141"/>
      <c r="Q771" s="141"/>
      <c r="R771" s="141"/>
      <c r="S771" s="141"/>
      <c r="T771" s="142"/>
      <c r="AT771" s="136" t="s">
        <v>96</v>
      </c>
      <c r="AU771" s="136" t="s">
        <v>2</v>
      </c>
      <c r="AV771" s="134" t="s">
        <v>2</v>
      </c>
      <c r="AW771" s="134" t="s">
        <v>98</v>
      </c>
      <c r="AX771" s="134" t="s">
        <v>83</v>
      </c>
      <c r="AY771" s="136" t="s">
        <v>85</v>
      </c>
    </row>
    <row r="772" spans="1:65" s="14" customFormat="1" ht="32.450000000000003" customHeight="1" x14ac:dyDescent="0.2">
      <c r="A772" s="10"/>
      <c r="B772" s="106"/>
      <c r="C772" s="152" t="s">
        <v>872</v>
      </c>
      <c r="D772" s="152" t="s">
        <v>128</v>
      </c>
      <c r="E772" s="153" t="s">
        <v>863</v>
      </c>
      <c r="F772" s="154" t="s">
        <v>864</v>
      </c>
      <c r="G772" s="155" t="s">
        <v>144</v>
      </c>
      <c r="H772" s="156">
        <v>2355.442</v>
      </c>
      <c r="I772" s="157"/>
      <c r="J772" s="158">
        <f>ROUND(I772*H772,2)</f>
        <v>0</v>
      </c>
      <c r="K772" s="154" t="s">
        <v>91</v>
      </c>
      <c r="L772" s="159"/>
      <c r="M772" s="160" t="s">
        <v>10</v>
      </c>
      <c r="N772" s="161" t="s">
        <v>27</v>
      </c>
      <c r="O772" s="116"/>
      <c r="P772" s="117">
        <f>O772*H772</f>
        <v>0</v>
      </c>
      <c r="Q772" s="117">
        <v>2.9999999999999997E-4</v>
      </c>
      <c r="R772" s="117">
        <f>Q772*H772</f>
        <v>0.70663259999999994</v>
      </c>
      <c r="S772" s="117">
        <v>0</v>
      </c>
      <c r="T772" s="118">
        <f>S772*H772</f>
        <v>0</v>
      </c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R772" s="119" t="s">
        <v>301</v>
      </c>
      <c r="AT772" s="119" t="s">
        <v>128</v>
      </c>
      <c r="AU772" s="119" t="s">
        <v>2</v>
      </c>
      <c r="AY772" s="2" t="s">
        <v>85</v>
      </c>
      <c r="BE772" s="120">
        <f>IF(N772="základní",J772,0)</f>
        <v>0</v>
      </c>
      <c r="BF772" s="120">
        <f>IF(N772="snížená",J772,0)</f>
        <v>0</v>
      </c>
      <c r="BG772" s="120">
        <f>IF(N772="zákl. přenesená",J772,0)</f>
        <v>0</v>
      </c>
      <c r="BH772" s="120">
        <f>IF(N772="sníž. přenesená",J772,0)</f>
        <v>0</v>
      </c>
      <c r="BI772" s="120">
        <f>IF(N772="nulová",J772,0)</f>
        <v>0</v>
      </c>
      <c r="BJ772" s="2" t="s">
        <v>83</v>
      </c>
      <c r="BK772" s="120">
        <f>ROUND(I772*H772,2)</f>
        <v>0</v>
      </c>
      <c r="BL772" s="2" t="s">
        <v>199</v>
      </c>
      <c r="BM772" s="119" t="s">
        <v>873</v>
      </c>
    </row>
    <row r="773" spans="1:65" s="14" customFormat="1" ht="19.5" x14ac:dyDescent="0.2">
      <c r="A773" s="10"/>
      <c r="B773" s="11"/>
      <c r="C773" s="10"/>
      <c r="D773" s="121" t="s">
        <v>94</v>
      </c>
      <c r="E773" s="10"/>
      <c r="F773" s="122" t="s">
        <v>864</v>
      </c>
      <c r="G773" s="10"/>
      <c r="H773" s="10"/>
      <c r="I773" s="12"/>
      <c r="J773" s="10"/>
      <c r="K773" s="10"/>
      <c r="L773" s="11"/>
      <c r="M773" s="123"/>
      <c r="N773" s="124"/>
      <c r="O773" s="116"/>
      <c r="P773" s="116"/>
      <c r="Q773" s="116"/>
      <c r="R773" s="116"/>
      <c r="S773" s="116"/>
      <c r="T773" s="125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T773" s="2" t="s">
        <v>94</v>
      </c>
      <c r="AU773" s="2" t="s">
        <v>2</v>
      </c>
    </row>
    <row r="774" spans="1:65" s="134" customFormat="1" x14ac:dyDescent="0.2">
      <c r="B774" s="135"/>
      <c r="D774" s="121" t="s">
        <v>96</v>
      </c>
      <c r="E774" s="136" t="s">
        <v>10</v>
      </c>
      <c r="F774" s="137" t="s">
        <v>866</v>
      </c>
      <c r="H774" s="138">
        <v>2355.442</v>
      </c>
      <c r="I774" s="139"/>
      <c r="L774" s="135"/>
      <c r="M774" s="140"/>
      <c r="N774" s="141"/>
      <c r="O774" s="141"/>
      <c r="P774" s="141"/>
      <c r="Q774" s="141"/>
      <c r="R774" s="141"/>
      <c r="S774" s="141"/>
      <c r="T774" s="142"/>
      <c r="AT774" s="136" t="s">
        <v>96</v>
      </c>
      <c r="AU774" s="136" t="s">
        <v>2</v>
      </c>
      <c r="AV774" s="134" t="s">
        <v>2</v>
      </c>
      <c r="AW774" s="134" t="s">
        <v>98</v>
      </c>
      <c r="AX774" s="134" t="s">
        <v>83</v>
      </c>
      <c r="AY774" s="136" t="s">
        <v>85</v>
      </c>
    </row>
    <row r="775" spans="1:65" s="14" customFormat="1" ht="21.6" customHeight="1" x14ac:dyDescent="0.2">
      <c r="A775" s="10"/>
      <c r="B775" s="106"/>
      <c r="C775" s="107" t="s">
        <v>874</v>
      </c>
      <c r="D775" s="107" t="s">
        <v>87</v>
      </c>
      <c r="E775" s="108" t="s">
        <v>875</v>
      </c>
      <c r="F775" s="109" t="s">
        <v>876</v>
      </c>
      <c r="G775" s="110" t="s">
        <v>117</v>
      </c>
      <c r="H775" s="111">
        <v>2.355</v>
      </c>
      <c r="I775" s="112"/>
      <c r="J775" s="113">
        <f>ROUND(I775*H775,2)</f>
        <v>0</v>
      </c>
      <c r="K775" s="109" t="s">
        <v>91</v>
      </c>
      <c r="L775" s="11"/>
      <c r="M775" s="114" t="s">
        <v>10</v>
      </c>
      <c r="N775" s="115" t="s">
        <v>27</v>
      </c>
      <c r="O775" s="116"/>
      <c r="P775" s="117">
        <f>O775*H775</f>
        <v>0</v>
      </c>
      <c r="Q775" s="117">
        <v>0</v>
      </c>
      <c r="R775" s="117">
        <f>Q775*H775</f>
        <v>0</v>
      </c>
      <c r="S775" s="117">
        <v>0</v>
      </c>
      <c r="T775" s="118">
        <f>S775*H775</f>
        <v>0</v>
      </c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R775" s="119" t="s">
        <v>199</v>
      </c>
      <c r="AT775" s="119" t="s">
        <v>87</v>
      </c>
      <c r="AU775" s="119" t="s">
        <v>2</v>
      </c>
      <c r="AY775" s="2" t="s">
        <v>85</v>
      </c>
      <c r="BE775" s="120">
        <f>IF(N775="základní",J775,0)</f>
        <v>0</v>
      </c>
      <c r="BF775" s="120">
        <f>IF(N775="snížená",J775,0)</f>
        <v>0</v>
      </c>
      <c r="BG775" s="120">
        <f>IF(N775="zákl. přenesená",J775,0)</f>
        <v>0</v>
      </c>
      <c r="BH775" s="120">
        <f>IF(N775="sníž. přenesená",J775,0)</f>
        <v>0</v>
      </c>
      <c r="BI775" s="120">
        <f>IF(N775="nulová",J775,0)</f>
        <v>0</v>
      </c>
      <c r="BJ775" s="2" t="s">
        <v>83</v>
      </c>
      <c r="BK775" s="120">
        <f>ROUND(I775*H775,2)</f>
        <v>0</v>
      </c>
      <c r="BL775" s="2" t="s">
        <v>199</v>
      </c>
      <c r="BM775" s="119" t="s">
        <v>877</v>
      </c>
    </row>
    <row r="776" spans="1:65" s="14" customFormat="1" ht="39" x14ac:dyDescent="0.2">
      <c r="A776" s="10"/>
      <c r="B776" s="11"/>
      <c r="C776" s="10"/>
      <c r="D776" s="121" t="s">
        <v>94</v>
      </c>
      <c r="E776" s="10"/>
      <c r="F776" s="122" t="s">
        <v>878</v>
      </c>
      <c r="G776" s="10"/>
      <c r="H776" s="10"/>
      <c r="I776" s="12"/>
      <c r="J776" s="10"/>
      <c r="K776" s="10"/>
      <c r="L776" s="11"/>
      <c r="M776" s="123"/>
      <c r="N776" s="124"/>
      <c r="O776" s="116"/>
      <c r="P776" s="116"/>
      <c r="Q776" s="116"/>
      <c r="R776" s="116"/>
      <c r="S776" s="116"/>
      <c r="T776" s="125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T776" s="2" t="s">
        <v>94</v>
      </c>
      <c r="AU776" s="2" t="s">
        <v>2</v>
      </c>
    </row>
    <row r="777" spans="1:65" s="92" customFormat="1" ht="22.9" customHeight="1" x14ac:dyDescent="0.2">
      <c r="B777" s="93"/>
      <c r="D777" s="94" t="s">
        <v>81</v>
      </c>
      <c r="E777" s="104" t="s">
        <v>879</v>
      </c>
      <c r="F777" s="104" t="s">
        <v>880</v>
      </c>
      <c r="I777" s="96"/>
      <c r="J777" s="105">
        <f>BK777</f>
        <v>0</v>
      </c>
      <c r="L777" s="93"/>
      <c r="M777" s="98"/>
      <c r="N777" s="99"/>
      <c r="O777" s="99"/>
      <c r="P777" s="100">
        <f>SUM(P778:P919)</f>
        <v>0</v>
      </c>
      <c r="Q777" s="99"/>
      <c r="R777" s="100">
        <f>SUM(R778:R919)</f>
        <v>141.59215366000001</v>
      </c>
      <c r="S777" s="99"/>
      <c r="T777" s="101">
        <f>SUM(T778:T919)</f>
        <v>0</v>
      </c>
      <c r="AR777" s="94" t="s">
        <v>2</v>
      </c>
      <c r="AT777" s="102" t="s">
        <v>81</v>
      </c>
      <c r="AU777" s="102" t="s">
        <v>83</v>
      </c>
      <c r="AY777" s="94" t="s">
        <v>85</v>
      </c>
      <c r="BK777" s="103">
        <f>SUM(BK778:BK919)</f>
        <v>0</v>
      </c>
    </row>
    <row r="778" spans="1:65" s="14" customFormat="1" ht="14.45" customHeight="1" x14ac:dyDescent="0.2">
      <c r="A778" s="10"/>
      <c r="B778" s="106"/>
      <c r="C778" s="107" t="s">
        <v>881</v>
      </c>
      <c r="D778" s="107" t="s">
        <v>87</v>
      </c>
      <c r="E778" s="108" t="s">
        <v>882</v>
      </c>
      <c r="F778" s="109" t="s">
        <v>883</v>
      </c>
      <c r="G778" s="110" t="s">
        <v>152</v>
      </c>
      <c r="H778" s="111">
        <v>8</v>
      </c>
      <c r="I778" s="112"/>
      <c r="J778" s="113">
        <f>ROUND(I778*H778,2)</f>
        <v>0</v>
      </c>
      <c r="K778" s="109" t="s">
        <v>10</v>
      </c>
      <c r="L778" s="11"/>
      <c r="M778" s="114" t="s">
        <v>10</v>
      </c>
      <c r="N778" s="115" t="s">
        <v>27</v>
      </c>
      <c r="O778" s="116"/>
      <c r="P778" s="117">
        <f>O778*H778</f>
        <v>0</v>
      </c>
      <c r="Q778" s="117">
        <v>0</v>
      </c>
      <c r="R778" s="117">
        <f>Q778*H778</f>
        <v>0</v>
      </c>
      <c r="S778" s="117">
        <v>0</v>
      </c>
      <c r="T778" s="118">
        <f>S778*H778</f>
        <v>0</v>
      </c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R778" s="119" t="s">
        <v>199</v>
      </c>
      <c r="AT778" s="119" t="s">
        <v>87</v>
      </c>
      <c r="AU778" s="119" t="s">
        <v>2</v>
      </c>
      <c r="AY778" s="2" t="s">
        <v>85</v>
      </c>
      <c r="BE778" s="120">
        <f>IF(N778="základní",J778,0)</f>
        <v>0</v>
      </c>
      <c r="BF778" s="120">
        <f>IF(N778="snížená",J778,0)</f>
        <v>0</v>
      </c>
      <c r="BG778" s="120">
        <f>IF(N778="zákl. přenesená",J778,0)</f>
        <v>0</v>
      </c>
      <c r="BH778" s="120">
        <f>IF(N778="sníž. přenesená",J778,0)</f>
        <v>0</v>
      </c>
      <c r="BI778" s="120">
        <f>IF(N778="nulová",J778,0)</f>
        <v>0</v>
      </c>
      <c r="BJ778" s="2" t="s">
        <v>83</v>
      </c>
      <c r="BK778" s="120">
        <f>ROUND(I778*H778,2)</f>
        <v>0</v>
      </c>
      <c r="BL778" s="2" t="s">
        <v>199</v>
      </c>
      <c r="BM778" s="119" t="s">
        <v>884</v>
      </c>
    </row>
    <row r="779" spans="1:65" s="14" customFormat="1" x14ac:dyDescent="0.2">
      <c r="A779" s="10"/>
      <c r="B779" s="11"/>
      <c r="C779" s="10"/>
      <c r="D779" s="121" t="s">
        <v>94</v>
      </c>
      <c r="E779" s="10"/>
      <c r="F779" s="122" t="s">
        <v>883</v>
      </c>
      <c r="G779" s="10"/>
      <c r="H779" s="10"/>
      <c r="I779" s="12"/>
      <c r="J779" s="10"/>
      <c r="K779" s="10"/>
      <c r="L779" s="11"/>
      <c r="M779" s="123"/>
      <c r="N779" s="124"/>
      <c r="O779" s="116"/>
      <c r="P779" s="116"/>
      <c r="Q779" s="116"/>
      <c r="R779" s="116"/>
      <c r="S779" s="116"/>
      <c r="T779" s="125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T779" s="2" t="s">
        <v>94</v>
      </c>
      <c r="AU779" s="2" t="s">
        <v>2</v>
      </c>
    </row>
    <row r="780" spans="1:65" s="14" customFormat="1" ht="21.6" customHeight="1" x14ac:dyDescent="0.2">
      <c r="A780" s="10"/>
      <c r="B780" s="106"/>
      <c r="C780" s="107" t="s">
        <v>885</v>
      </c>
      <c r="D780" s="107" t="s">
        <v>87</v>
      </c>
      <c r="E780" s="108" t="s">
        <v>886</v>
      </c>
      <c r="F780" s="109" t="s">
        <v>887</v>
      </c>
      <c r="G780" s="110" t="s">
        <v>144</v>
      </c>
      <c r="H780" s="111">
        <v>2209.6770000000001</v>
      </c>
      <c r="I780" s="112"/>
      <c r="J780" s="113">
        <f>ROUND(I780*H780,2)</f>
        <v>0</v>
      </c>
      <c r="K780" s="109" t="s">
        <v>91</v>
      </c>
      <c r="L780" s="11"/>
      <c r="M780" s="114" t="s">
        <v>10</v>
      </c>
      <c r="N780" s="115" t="s">
        <v>27</v>
      </c>
      <c r="O780" s="116"/>
      <c r="P780" s="117">
        <f>O780*H780</f>
        <v>0</v>
      </c>
      <c r="Q780" s="117">
        <v>0</v>
      </c>
      <c r="R780" s="117">
        <f>Q780*H780</f>
        <v>0</v>
      </c>
      <c r="S780" s="117">
        <v>0</v>
      </c>
      <c r="T780" s="118">
        <f>S780*H780</f>
        <v>0</v>
      </c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R780" s="119" t="s">
        <v>199</v>
      </c>
      <c r="AT780" s="119" t="s">
        <v>87</v>
      </c>
      <c r="AU780" s="119" t="s">
        <v>2</v>
      </c>
      <c r="AY780" s="2" t="s">
        <v>85</v>
      </c>
      <c r="BE780" s="120">
        <f>IF(N780="základní",J780,0)</f>
        <v>0</v>
      </c>
      <c r="BF780" s="120">
        <f>IF(N780="snížená",J780,0)</f>
        <v>0</v>
      </c>
      <c r="BG780" s="120">
        <f>IF(N780="zákl. přenesená",J780,0)</f>
        <v>0</v>
      </c>
      <c r="BH780" s="120">
        <f>IF(N780="sníž. přenesená",J780,0)</f>
        <v>0</v>
      </c>
      <c r="BI780" s="120">
        <f>IF(N780="nulová",J780,0)</f>
        <v>0</v>
      </c>
      <c r="BJ780" s="2" t="s">
        <v>83</v>
      </c>
      <c r="BK780" s="120">
        <f>ROUND(I780*H780,2)</f>
        <v>0</v>
      </c>
      <c r="BL780" s="2" t="s">
        <v>199</v>
      </c>
      <c r="BM780" s="119" t="s">
        <v>888</v>
      </c>
    </row>
    <row r="781" spans="1:65" s="14" customFormat="1" ht="29.25" x14ac:dyDescent="0.2">
      <c r="A781" s="10"/>
      <c r="B781" s="11"/>
      <c r="C781" s="10"/>
      <c r="D781" s="121" t="s">
        <v>94</v>
      </c>
      <c r="E781" s="10"/>
      <c r="F781" s="122" t="s">
        <v>889</v>
      </c>
      <c r="G781" s="10"/>
      <c r="H781" s="10"/>
      <c r="I781" s="12"/>
      <c r="J781" s="10"/>
      <c r="K781" s="10"/>
      <c r="L781" s="11"/>
      <c r="M781" s="123"/>
      <c r="N781" s="124"/>
      <c r="O781" s="116"/>
      <c r="P781" s="116"/>
      <c r="Q781" s="116"/>
      <c r="R781" s="116"/>
      <c r="S781" s="116"/>
      <c r="T781" s="125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T781" s="2" t="s">
        <v>94</v>
      </c>
      <c r="AU781" s="2" t="s">
        <v>2</v>
      </c>
    </row>
    <row r="782" spans="1:65" s="126" customFormat="1" x14ac:dyDescent="0.2">
      <c r="B782" s="127"/>
      <c r="D782" s="121" t="s">
        <v>96</v>
      </c>
      <c r="E782" s="128" t="s">
        <v>10</v>
      </c>
      <c r="F782" s="129" t="s">
        <v>890</v>
      </c>
      <c r="H782" s="128" t="s">
        <v>10</v>
      </c>
      <c r="I782" s="130"/>
      <c r="L782" s="127"/>
      <c r="M782" s="131"/>
      <c r="N782" s="132"/>
      <c r="O782" s="132"/>
      <c r="P782" s="132"/>
      <c r="Q782" s="132"/>
      <c r="R782" s="132"/>
      <c r="S782" s="132"/>
      <c r="T782" s="133"/>
      <c r="AT782" s="128" t="s">
        <v>96</v>
      </c>
      <c r="AU782" s="128" t="s">
        <v>2</v>
      </c>
      <c r="AV782" s="126" t="s">
        <v>83</v>
      </c>
      <c r="AW782" s="126" t="s">
        <v>98</v>
      </c>
      <c r="AX782" s="126" t="s">
        <v>84</v>
      </c>
      <c r="AY782" s="128" t="s">
        <v>85</v>
      </c>
    </row>
    <row r="783" spans="1:65" s="134" customFormat="1" x14ac:dyDescent="0.2">
      <c r="B783" s="135"/>
      <c r="D783" s="121" t="s">
        <v>96</v>
      </c>
      <c r="E783" s="136" t="s">
        <v>10</v>
      </c>
      <c r="F783" s="137" t="s">
        <v>891</v>
      </c>
      <c r="H783" s="138">
        <v>6.6710000000000003</v>
      </c>
      <c r="I783" s="139"/>
      <c r="L783" s="135"/>
      <c r="M783" s="140"/>
      <c r="N783" s="141"/>
      <c r="O783" s="141"/>
      <c r="P783" s="141"/>
      <c r="Q783" s="141"/>
      <c r="R783" s="141"/>
      <c r="S783" s="141"/>
      <c r="T783" s="142"/>
      <c r="AT783" s="136" t="s">
        <v>96</v>
      </c>
      <c r="AU783" s="136" t="s">
        <v>2</v>
      </c>
      <c r="AV783" s="134" t="s">
        <v>2</v>
      </c>
      <c r="AW783" s="134" t="s">
        <v>98</v>
      </c>
      <c r="AX783" s="134" t="s">
        <v>84</v>
      </c>
      <c r="AY783" s="136" t="s">
        <v>85</v>
      </c>
    </row>
    <row r="784" spans="1:65" s="134" customFormat="1" x14ac:dyDescent="0.2">
      <c r="B784" s="135"/>
      <c r="D784" s="121" t="s">
        <v>96</v>
      </c>
      <c r="E784" s="136" t="s">
        <v>10</v>
      </c>
      <c r="F784" s="137" t="s">
        <v>892</v>
      </c>
      <c r="H784" s="138">
        <v>8.3780000000000001</v>
      </c>
      <c r="I784" s="139"/>
      <c r="L784" s="135"/>
      <c r="M784" s="140"/>
      <c r="N784" s="141"/>
      <c r="O784" s="141"/>
      <c r="P784" s="141"/>
      <c r="Q784" s="141"/>
      <c r="R784" s="141"/>
      <c r="S784" s="141"/>
      <c r="T784" s="142"/>
      <c r="AT784" s="136" t="s">
        <v>96</v>
      </c>
      <c r="AU784" s="136" t="s">
        <v>2</v>
      </c>
      <c r="AV784" s="134" t="s">
        <v>2</v>
      </c>
      <c r="AW784" s="134" t="s">
        <v>98</v>
      </c>
      <c r="AX784" s="134" t="s">
        <v>84</v>
      </c>
      <c r="AY784" s="136" t="s">
        <v>85</v>
      </c>
    </row>
    <row r="785" spans="1:65" s="162" customFormat="1" x14ac:dyDescent="0.2">
      <c r="B785" s="163"/>
      <c r="D785" s="121" t="s">
        <v>96</v>
      </c>
      <c r="E785" s="164" t="s">
        <v>10</v>
      </c>
      <c r="F785" s="165" t="s">
        <v>395</v>
      </c>
      <c r="H785" s="166">
        <v>15.048999999999999</v>
      </c>
      <c r="I785" s="167"/>
      <c r="L785" s="163"/>
      <c r="M785" s="168"/>
      <c r="N785" s="169"/>
      <c r="O785" s="169"/>
      <c r="P785" s="169"/>
      <c r="Q785" s="169"/>
      <c r="R785" s="169"/>
      <c r="S785" s="169"/>
      <c r="T785" s="170"/>
      <c r="AT785" s="164" t="s">
        <v>96</v>
      </c>
      <c r="AU785" s="164" t="s">
        <v>2</v>
      </c>
      <c r="AV785" s="162" t="s">
        <v>108</v>
      </c>
      <c r="AW785" s="162" t="s">
        <v>98</v>
      </c>
      <c r="AX785" s="162" t="s">
        <v>84</v>
      </c>
      <c r="AY785" s="164" t="s">
        <v>85</v>
      </c>
    </row>
    <row r="786" spans="1:65" s="126" customFormat="1" x14ac:dyDescent="0.2">
      <c r="B786" s="127"/>
      <c r="D786" s="121" t="s">
        <v>96</v>
      </c>
      <c r="E786" s="128" t="s">
        <v>10</v>
      </c>
      <c r="F786" s="129" t="s">
        <v>893</v>
      </c>
      <c r="H786" s="128" t="s">
        <v>10</v>
      </c>
      <c r="I786" s="130"/>
      <c r="L786" s="127"/>
      <c r="M786" s="131"/>
      <c r="N786" s="132"/>
      <c r="O786" s="132"/>
      <c r="P786" s="132"/>
      <c r="Q786" s="132"/>
      <c r="R786" s="132"/>
      <c r="S786" s="132"/>
      <c r="T786" s="133"/>
      <c r="AT786" s="128" t="s">
        <v>96</v>
      </c>
      <c r="AU786" s="128" t="s">
        <v>2</v>
      </c>
      <c r="AV786" s="126" t="s">
        <v>83</v>
      </c>
      <c r="AW786" s="126" t="s">
        <v>98</v>
      </c>
      <c r="AX786" s="126" t="s">
        <v>84</v>
      </c>
      <c r="AY786" s="128" t="s">
        <v>85</v>
      </c>
    </row>
    <row r="787" spans="1:65" s="134" customFormat="1" x14ac:dyDescent="0.2">
      <c r="B787" s="135"/>
      <c r="D787" s="121" t="s">
        <v>96</v>
      </c>
      <c r="E787" s="136" t="s">
        <v>10</v>
      </c>
      <c r="F787" s="137" t="s">
        <v>894</v>
      </c>
      <c r="H787" s="138">
        <v>1922.09</v>
      </c>
      <c r="I787" s="139"/>
      <c r="L787" s="135"/>
      <c r="M787" s="140"/>
      <c r="N787" s="141"/>
      <c r="O787" s="141"/>
      <c r="P787" s="141"/>
      <c r="Q787" s="141"/>
      <c r="R787" s="141"/>
      <c r="S787" s="141"/>
      <c r="T787" s="142"/>
      <c r="AT787" s="136" t="s">
        <v>96</v>
      </c>
      <c r="AU787" s="136" t="s">
        <v>2</v>
      </c>
      <c r="AV787" s="134" t="s">
        <v>2</v>
      </c>
      <c r="AW787" s="134" t="s">
        <v>98</v>
      </c>
      <c r="AX787" s="134" t="s">
        <v>84</v>
      </c>
      <c r="AY787" s="136" t="s">
        <v>85</v>
      </c>
    </row>
    <row r="788" spans="1:65" s="134" customFormat="1" x14ac:dyDescent="0.2">
      <c r="B788" s="135"/>
      <c r="D788" s="121" t="s">
        <v>96</v>
      </c>
      <c r="E788" s="136" t="s">
        <v>10</v>
      </c>
      <c r="F788" s="137" t="s">
        <v>895</v>
      </c>
      <c r="H788" s="138">
        <v>175.04400000000001</v>
      </c>
      <c r="I788" s="139"/>
      <c r="L788" s="135"/>
      <c r="M788" s="140"/>
      <c r="N788" s="141"/>
      <c r="O788" s="141"/>
      <c r="P788" s="141"/>
      <c r="Q788" s="141"/>
      <c r="R788" s="141"/>
      <c r="S788" s="141"/>
      <c r="T788" s="142"/>
      <c r="AT788" s="136" t="s">
        <v>96</v>
      </c>
      <c r="AU788" s="136" t="s">
        <v>2</v>
      </c>
      <c r="AV788" s="134" t="s">
        <v>2</v>
      </c>
      <c r="AW788" s="134" t="s">
        <v>98</v>
      </c>
      <c r="AX788" s="134" t="s">
        <v>84</v>
      </c>
      <c r="AY788" s="136" t="s">
        <v>85</v>
      </c>
    </row>
    <row r="789" spans="1:65" s="134" customFormat="1" x14ac:dyDescent="0.2">
      <c r="B789" s="135"/>
      <c r="D789" s="121" t="s">
        <v>96</v>
      </c>
      <c r="E789" s="136" t="s">
        <v>10</v>
      </c>
      <c r="F789" s="137" t="s">
        <v>896</v>
      </c>
      <c r="H789" s="138">
        <v>91.08</v>
      </c>
      <c r="I789" s="139"/>
      <c r="L789" s="135"/>
      <c r="M789" s="140"/>
      <c r="N789" s="141"/>
      <c r="O789" s="141"/>
      <c r="P789" s="141"/>
      <c r="Q789" s="141"/>
      <c r="R789" s="141"/>
      <c r="S789" s="141"/>
      <c r="T789" s="142"/>
      <c r="AT789" s="136" t="s">
        <v>96</v>
      </c>
      <c r="AU789" s="136" t="s">
        <v>2</v>
      </c>
      <c r="AV789" s="134" t="s">
        <v>2</v>
      </c>
      <c r="AW789" s="134" t="s">
        <v>98</v>
      </c>
      <c r="AX789" s="134" t="s">
        <v>84</v>
      </c>
      <c r="AY789" s="136" t="s">
        <v>85</v>
      </c>
    </row>
    <row r="790" spans="1:65" s="134" customFormat="1" ht="22.5" x14ac:dyDescent="0.2">
      <c r="B790" s="135"/>
      <c r="D790" s="121" t="s">
        <v>96</v>
      </c>
      <c r="E790" s="136" t="s">
        <v>10</v>
      </c>
      <c r="F790" s="137" t="s">
        <v>897</v>
      </c>
      <c r="H790" s="138">
        <v>6.4139999999999997</v>
      </c>
      <c r="I790" s="139"/>
      <c r="L790" s="135"/>
      <c r="M790" s="140"/>
      <c r="N790" s="141"/>
      <c r="O790" s="141"/>
      <c r="P790" s="141"/>
      <c r="Q790" s="141"/>
      <c r="R790" s="141"/>
      <c r="S790" s="141"/>
      <c r="T790" s="142"/>
      <c r="AT790" s="136" t="s">
        <v>96</v>
      </c>
      <c r="AU790" s="136" t="s">
        <v>2</v>
      </c>
      <c r="AV790" s="134" t="s">
        <v>2</v>
      </c>
      <c r="AW790" s="134" t="s">
        <v>98</v>
      </c>
      <c r="AX790" s="134" t="s">
        <v>84</v>
      </c>
      <c r="AY790" s="136" t="s">
        <v>85</v>
      </c>
    </row>
    <row r="791" spans="1:65" s="143" customFormat="1" x14ac:dyDescent="0.2">
      <c r="B791" s="144"/>
      <c r="D791" s="121" t="s">
        <v>96</v>
      </c>
      <c r="E791" s="145" t="s">
        <v>10</v>
      </c>
      <c r="F791" s="146" t="s">
        <v>102</v>
      </c>
      <c r="H791" s="147">
        <v>2209.6770000000001</v>
      </c>
      <c r="I791" s="148"/>
      <c r="L791" s="144"/>
      <c r="M791" s="149"/>
      <c r="N791" s="150"/>
      <c r="O791" s="150"/>
      <c r="P791" s="150"/>
      <c r="Q791" s="150"/>
      <c r="R791" s="150"/>
      <c r="S791" s="150"/>
      <c r="T791" s="151"/>
      <c r="AT791" s="145" t="s">
        <v>96</v>
      </c>
      <c r="AU791" s="145" t="s">
        <v>2</v>
      </c>
      <c r="AV791" s="143" t="s">
        <v>92</v>
      </c>
      <c r="AW791" s="143" t="s">
        <v>98</v>
      </c>
      <c r="AX791" s="143" t="s">
        <v>83</v>
      </c>
      <c r="AY791" s="145" t="s">
        <v>85</v>
      </c>
    </row>
    <row r="792" spans="1:65" s="14" customFormat="1" ht="14.45" customHeight="1" x14ac:dyDescent="0.2">
      <c r="A792" s="10"/>
      <c r="B792" s="106"/>
      <c r="C792" s="152" t="s">
        <v>898</v>
      </c>
      <c r="D792" s="152" t="s">
        <v>128</v>
      </c>
      <c r="E792" s="153" t="s">
        <v>899</v>
      </c>
      <c r="F792" s="154" t="s">
        <v>900</v>
      </c>
      <c r="G792" s="155" t="s">
        <v>117</v>
      </c>
      <c r="H792" s="156">
        <v>0.442</v>
      </c>
      <c r="I792" s="157"/>
      <c r="J792" s="158">
        <f>ROUND(I792*H792,2)</f>
        <v>0</v>
      </c>
      <c r="K792" s="154" t="s">
        <v>91</v>
      </c>
      <c r="L792" s="159"/>
      <c r="M792" s="160" t="s">
        <v>10</v>
      </c>
      <c r="N792" s="161" t="s">
        <v>27</v>
      </c>
      <c r="O792" s="116"/>
      <c r="P792" s="117">
        <f>O792*H792</f>
        <v>0</v>
      </c>
      <c r="Q792" s="117">
        <v>1</v>
      </c>
      <c r="R792" s="117">
        <f>Q792*H792</f>
        <v>0.442</v>
      </c>
      <c r="S792" s="117">
        <v>0</v>
      </c>
      <c r="T792" s="118">
        <f>S792*H792</f>
        <v>0</v>
      </c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R792" s="119" t="s">
        <v>301</v>
      </c>
      <c r="AT792" s="119" t="s">
        <v>128</v>
      </c>
      <c r="AU792" s="119" t="s">
        <v>2</v>
      </c>
      <c r="AY792" s="2" t="s">
        <v>85</v>
      </c>
      <c r="BE792" s="120">
        <f>IF(N792="základní",J792,0)</f>
        <v>0</v>
      </c>
      <c r="BF792" s="120">
        <f>IF(N792="snížená",J792,0)</f>
        <v>0</v>
      </c>
      <c r="BG792" s="120">
        <f>IF(N792="zákl. přenesená",J792,0)</f>
        <v>0</v>
      </c>
      <c r="BH792" s="120">
        <f>IF(N792="sníž. přenesená",J792,0)</f>
        <v>0</v>
      </c>
      <c r="BI792" s="120">
        <f>IF(N792="nulová",J792,0)</f>
        <v>0</v>
      </c>
      <c r="BJ792" s="2" t="s">
        <v>83</v>
      </c>
      <c r="BK792" s="120">
        <f>ROUND(I792*H792,2)</f>
        <v>0</v>
      </c>
      <c r="BL792" s="2" t="s">
        <v>199</v>
      </c>
      <c r="BM792" s="119" t="s">
        <v>901</v>
      </c>
    </row>
    <row r="793" spans="1:65" s="14" customFormat="1" x14ac:dyDescent="0.2">
      <c r="A793" s="10"/>
      <c r="B793" s="11"/>
      <c r="C793" s="10"/>
      <c r="D793" s="121" t="s">
        <v>94</v>
      </c>
      <c r="E793" s="10"/>
      <c r="F793" s="122" t="s">
        <v>900</v>
      </c>
      <c r="G793" s="10"/>
      <c r="H793" s="10"/>
      <c r="I793" s="12"/>
      <c r="J793" s="10"/>
      <c r="K793" s="10"/>
      <c r="L793" s="11"/>
      <c r="M793" s="123"/>
      <c r="N793" s="124"/>
      <c r="O793" s="116"/>
      <c r="P793" s="116"/>
      <c r="Q793" s="116"/>
      <c r="R793" s="116"/>
      <c r="S793" s="116"/>
      <c r="T793" s="125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T793" s="2" t="s">
        <v>94</v>
      </c>
      <c r="AU793" s="2" t="s">
        <v>2</v>
      </c>
    </row>
    <row r="794" spans="1:65" s="134" customFormat="1" x14ac:dyDescent="0.2">
      <c r="B794" s="135"/>
      <c r="D794" s="121" t="s">
        <v>96</v>
      </c>
      <c r="E794" s="136" t="s">
        <v>10</v>
      </c>
      <c r="F794" s="137" t="s">
        <v>902</v>
      </c>
      <c r="H794" s="138">
        <v>0.442</v>
      </c>
      <c r="I794" s="139"/>
      <c r="L794" s="135"/>
      <c r="M794" s="140"/>
      <c r="N794" s="141"/>
      <c r="O794" s="141"/>
      <c r="P794" s="141"/>
      <c r="Q794" s="141"/>
      <c r="R794" s="141"/>
      <c r="S794" s="141"/>
      <c r="T794" s="142"/>
      <c r="AT794" s="136" t="s">
        <v>96</v>
      </c>
      <c r="AU794" s="136" t="s">
        <v>2</v>
      </c>
      <c r="AV794" s="134" t="s">
        <v>2</v>
      </c>
      <c r="AW794" s="134" t="s">
        <v>98</v>
      </c>
      <c r="AX794" s="134" t="s">
        <v>83</v>
      </c>
      <c r="AY794" s="136" t="s">
        <v>85</v>
      </c>
    </row>
    <row r="795" spans="1:65" s="14" customFormat="1" ht="32.450000000000003" customHeight="1" x14ac:dyDescent="0.2">
      <c r="A795" s="10"/>
      <c r="B795" s="106"/>
      <c r="C795" s="107" t="s">
        <v>903</v>
      </c>
      <c r="D795" s="107" t="s">
        <v>87</v>
      </c>
      <c r="E795" s="108" t="s">
        <v>904</v>
      </c>
      <c r="F795" s="109" t="s">
        <v>905</v>
      </c>
      <c r="G795" s="110" t="s">
        <v>144</v>
      </c>
      <c r="H795" s="111">
        <v>1922.09</v>
      </c>
      <c r="I795" s="112"/>
      <c r="J795" s="113">
        <f>ROUND(I795*H795,2)</f>
        <v>0</v>
      </c>
      <c r="K795" s="109" t="s">
        <v>91</v>
      </c>
      <c r="L795" s="11"/>
      <c r="M795" s="114" t="s">
        <v>10</v>
      </c>
      <c r="N795" s="115" t="s">
        <v>27</v>
      </c>
      <c r="O795" s="116"/>
      <c r="P795" s="117">
        <f>O795*H795</f>
        <v>0</v>
      </c>
      <c r="Q795" s="117">
        <v>1.42E-3</v>
      </c>
      <c r="R795" s="117">
        <f>Q795*H795</f>
        <v>2.7293677999999999</v>
      </c>
      <c r="S795" s="117">
        <v>0</v>
      </c>
      <c r="T795" s="118">
        <f>S795*H795</f>
        <v>0</v>
      </c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R795" s="119" t="s">
        <v>199</v>
      </c>
      <c r="AT795" s="119" t="s">
        <v>87</v>
      </c>
      <c r="AU795" s="119" t="s">
        <v>2</v>
      </c>
      <c r="AY795" s="2" t="s">
        <v>85</v>
      </c>
      <c r="BE795" s="120">
        <f>IF(N795="základní",J795,0)</f>
        <v>0</v>
      </c>
      <c r="BF795" s="120">
        <f>IF(N795="snížená",J795,0)</f>
        <v>0</v>
      </c>
      <c r="BG795" s="120">
        <f>IF(N795="zákl. přenesená",J795,0)</f>
        <v>0</v>
      </c>
      <c r="BH795" s="120">
        <f>IF(N795="sníž. přenesená",J795,0)</f>
        <v>0</v>
      </c>
      <c r="BI795" s="120">
        <f>IF(N795="nulová",J795,0)</f>
        <v>0</v>
      </c>
      <c r="BJ795" s="2" t="s">
        <v>83</v>
      </c>
      <c r="BK795" s="120">
        <f>ROUND(I795*H795,2)</f>
        <v>0</v>
      </c>
      <c r="BL795" s="2" t="s">
        <v>199</v>
      </c>
      <c r="BM795" s="119" t="s">
        <v>906</v>
      </c>
    </row>
    <row r="796" spans="1:65" s="14" customFormat="1" ht="39" x14ac:dyDescent="0.2">
      <c r="A796" s="10"/>
      <c r="B796" s="11"/>
      <c r="C796" s="10"/>
      <c r="D796" s="121" t="s">
        <v>94</v>
      </c>
      <c r="E796" s="10"/>
      <c r="F796" s="122" t="s">
        <v>907</v>
      </c>
      <c r="G796" s="10"/>
      <c r="H796" s="10"/>
      <c r="I796" s="12"/>
      <c r="J796" s="10"/>
      <c r="K796" s="10"/>
      <c r="L796" s="11"/>
      <c r="M796" s="123"/>
      <c r="N796" s="124"/>
      <c r="O796" s="116"/>
      <c r="P796" s="116"/>
      <c r="Q796" s="116"/>
      <c r="R796" s="116"/>
      <c r="S796" s="116"/>
      <c r="T796" s="125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T796" s="2" t="s">
        <v>94</v>
      </c>
      <c r="AU796" s="2" t="s">
        <v>2</v>
      </c>
    </row>
    <row r="797" spans="1:65" s="126" customFormat="1" x14ac:dyDescent="0.2">
      <c r="B797" s="127"/>
      <c r="D797" s="121" t="s">
        <v>96</v>
      </c>
      <c r="E797" s="128" t="s">
        <v>10</v>
      </c>
      <c r="F797" s="129" t="s">
        <v>893</v>
      </c>
      <c r="H797" s="128" t="s">
        <v>10</v>
      </c>
      <c r="I797" s="130"/>
      <c r="L797" s="127"/>
      <c r="M797" s="131"/>
      <c r="N797" s="132"/>
      <c r="O797" s="132"/>
      <c r="P797" s="132"/>
      <c r="Q797" s="132"/>
      <c r="R797" s="132"/>
      <c r="S797" s="132"/>
      <c r="T797" s="133"/>
      <c r="AT797" s="128" t="s">
        <v>96</v>
      </c>
      <c r="AU797" s="128" t="s">
        <v>2</v>
      </c>
      <c r="AV797" s="126" t="s">
        <v>83</v>
      </c>
      <c r="AW797" s="126" t="s">
        <v>98</v>
      </c>
      <c r="AX797" s="126" t="s">
        <v>84</v>
      </c>
      <c r="AY797" s="128" t="s">
        <v>85</v>
      </c>
    </row>
    <row r="798" spans="1:65" s="134" customFormat="1" x14ac:dyDescent="0.2">
      <c r="B798" s="135"/>
      <c r="D798" s="121" t="s">
        <v>96</v>
      </c>
      <c r="E798" s="136" t="s">
        <v>10</v>
      </c>
      <c r="F798" s="137" t="s">
        <v>894</v>
      </c>
      <c r="H798" s="138">
        <v>1922.09</v>
      </c>
      <c r="I798" s="139"/>
      <c r="L798" s="135"/>
      <c r="M798" s="140"/>
      <c r="N798" s="141"/>
      <c r="O798" s="141"/>
      <c r="P798" s="141"/>
      <c r="Q798" s="141"/>
      <c r="R798" s="141"/>
      <c r="S798" s="141"/>
      <c r="T798" s="142"/>
      <c r="AT798" s="136" t="s">
        <v>96</v>
      </c>
      <c r="AU798" s="136" t="s">
        <v>2</v>
      </c>
      <c r="AV798" s="134" t="s">
        <v>2</v>
      </c>
      <c r="AW798" s="134" t="s">
        <v>98</v>
      </c>
      <c r="AX798" s="134" t="s">
        <v>84</v>
      </c>
      <c r="AY798" s="136" t="s">
        <v>85</v>
      </c>
    </row>
    <row r="799" spans="1:65" s="143" customFormat="1" x14ac:dyDescent="0.2">
      <c r="B799" s="144"/>
      <c r="D799" s="121" t="s">
        <v>96</v>
      </c>
      <c r="E799" s="145" t="s">
        <v>10</v>
      </c>
      <c r="F799" s="146" t="s">
        <v>102</v>
      </c>
      <c r="H799" s="147">
        <v>1922.09</v>
      </c>
      <c r="I799" s="148"/>
      <c r="L799" s="144"/>
      <c r="M799" s="149"/>
      <c r="N799" s="150"/>
      <c r="O799" s="150"/>
      <c r="P799" s="150"/>
      <c r="Q799" s="150"/>
      <c r="R799" s="150"/>
      <c r="S799" s="150"/>
      <c r="T799" s="151"/>
      <c r="AT799" s="145" t="s">
        <v>96</v>
      </c>
      <c r="AU799" s="145" t="s">
        <v>2</v>
      </c>
      <c r="AV799" s="143" t="s">
        <v>92</v>
      </c>
      <c r="AW799" s="143" t="s">
        <v>98</v>
      </c>
      <c r="AX799" s="143" t="s">
        <v>83</v>
      </c>
      <c r="AY799" s="145" t="s">
        <v>85</v>
      </c>
    </row>
    <row r="800" spans="1:65" s="14" customFormat="1" ht="21.6" customHeight="1" x14ac:dyDescent="0.2">
      <c r="A800" s="10"/>
      <c r="B800" s="106"/>
      <c r="C800" s="107" t="s">
        <v>908</v>
      </c>
      <c r="D800" s="107" t="s">
        <v>87</v>
      </c>
      <c r="E800" s="108" t="s">
        <v>909</v>
      </c>
      <c r="F800" s="109" t="s">
        <v>910</v>
      </c>
      <c r="G800" s="110" t="s">
        <v>144</v>
      </c>
      <c r="H800" s="111">
        <v>2209.6770000000001</v>
      </c>
      <c r="I800" s="112"/>
      <c r="J800" s="113">
        <f>ROUND(I800*H800,2)</f>
        <v>0</v>
      </c>
      <c r="K800" s="109" t="s">
        <v>91</v>
      </c>
      <c r="L800" s="11"/>
      <c r="M800" s="114" t="s">
        <v>10</v>
      </c>
      <c r="N800" s="115" t="s">
        <v>27</v>
      </c>
      <c r="O800" s="116"/>
      <c r="P800" s="117">
        <f>O800*H800</f>
        <v>0</v>
      </c>
      <c r="Q800" s="117">
        <v>8.8000000000000003E-4</v>
      </c>
      <c r="R800" s="117">
        <f>Q800*H800</f>
        <v>1.9445157600000003</v>
      </c>
      <c r="S800" s="117">
        <v>0</v>
      </c>
      <c r="T800" s="118">
        <f>S800*H800</f>
        <v>0</v>
      </c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R800" s="119" t="s">
        <v>199</v>
      </c>
      <c r="AT800" s="119" t="s">
        <v>87</v>
      </c>
      <c r="AU800" s="119" t="s">
        <v>2</v>
      </c>
      <c r="AY800" s="2" t="s">
        <v>85</v>
      </c>
      <c r="BE800" s="120">
        <f>IF(N800="základní",J800,0)</f>
        <v>0</v>
      </c>
      <c r="BF800" s="120">
        <f>IF(N800="snížená",J800,0)</f>
        <v>0</v>
      </c>
      <c r="BG800" s="120">
        <f>IF(N800="zákl. přenesená",J800,0)</f>
        <v>0</v>
      </c>
      <c r="BH800" s="120">
        <f>IF(N800="sníž. přenesená",J800,0)</f>
        <v>0</v>
      </c>
      <c r="BI800" s="120">
        <f>IF(N800="nulová",J800,0)</f>
        <v>0</v>
      </c>
      <c r="BJ800" s="2" t="s">
        <v>83</v>
      </c>
      <c r="BK800" s="120">
        <f>ROUND(I800*H800,2)</f>
        <v>0</v>
      </c>
      <c r="BL800" s="2" t="s">
        <v>199</v>
      </c>
      <c r="BM800" s="119" t="s">
        <v>911</v>
      </c>
    </row>
    <row r="801" spans="1:65" s="14" customFormat="1" ht="19.5" x14ac:dyDescent="0.2">
      <c r="A801" s="10"/>
      <c r="B801" s="11"/>
      <c r="C801" s="10"/>
      <c r="D801" s="121" t="s">
        <v>94</v>
      </c>
      <c r="E801" s="10"/>
      <c r="F801" s="122" t="s">
        <v>912</v>
      </c>
      <c r="G801" s="10"/>
      <c r="H801" s="10"/>
      <c r="I801" s="12"/>
      <c r="J801" s="10"/>
      <c r="K801" s="10"/>
      <c r="L801" s="11"/>
      <c r="M801" s="123"/>
      <c r="N801" s="124"/>
      <c r="O801" s="116"/>
      <c r="P801" s="116"/>
      <c r="Q801" s="116"/>
      <c r="R801" s="116"/>
      <c r="S801" s="116"/>
      <c r="T801" s="125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T801" s="2" t="s">
        <v>94</v>
      </c>
      <c r="AU801" s="2" t="s">
        <v>2</v>
      </c>
    </row>
    <row r="802" spans="1:65" s="126" customFormat="1" x14ac:dyDescent="0.2">
      <c r="B802" s="127"/>
      <c r="D802" s="121" t="s">
        <v>96</v>
      </c>
      <c r="E802" s="128" t="s">
        <v>10</v>
      </c>
      <c r="F802" s="129" t="s">
        <v>890</v>
      </c>
      <c r="H802" s="128" t="s">
        <v>10</v>
      </c>
      <c r="I802" s="130"/>
      <c r="L802" s="127"/>
      <c r="M802" s="131"/>
      <c r="N802" s="132"/>
      <c r="O802" s="132"/>
      <c r="P802" s="132"/>
      <c r="Q802" s="132"/>
      <c r="R802" s="132"/>
      <c r="S802" s="132"/>
      <c r="T802" s="133"/>
      <c r="AT802" s="128" t="s">
        <v>96</v>
      </c>
      <c r="AU802" s="128" t="s">
        <v>2</v>
      </c>
      <c r="AV802" s="126" t="s">
        <v>83</v>
      </c>
      <c r="AW802" s="126" t="s">
        <v>98</v>
      </c>
      <c r="AX802" s="126" t="s">
        <v>84</v>
      </c>
      <c r="AY802" s="128" t="s">
        <v>85</v>
      </c>
    </row>
    <row r="803" spans="1:65" s="134" customFormat="1" x14ac:dyDescent="0.2">
      <c r="B803" s="135"/>
      <c r="D803" s="121" t="s">
        <v>96</v>
      </c>
      <c r="E803" s="136" t="s">
        <v>10</v>
      </c>
      <c r="F803" s="137" t="s">
        <v>891</v>
      </c>
      <c r="H803" s="138">
        <v>6.6710000000000003</v>
      </c>
      <c r="I803" s="139"/>
      <c r="L803" s="135"/>
      <c r="M803" s="140"/>
      <c r="N803" s="141"/>
      <c r="O803" s="141"/>
      <c r="P803" s="141"/>
      <c r="Q803" s="141"/>
      <c r="R803" s="141"/>
      <c r="S803" s="141"/>
      <c r="T803" s="142"/>
      <c r="AT803" s="136" t="s">
        <v>96</v>
      </c>
      <c r="AU803" s="136" t="s">
        <v>2</v>
      </c>
      <c r="AV803" s="134" t="s">
        <v>2</v>
      </c>
      <c r="AW803" s="134" t="s">
        <v>98</v>
      </c>
      <c r="AX803" s="134" t="s">
        <v>84</v>
      </c>
      <c r="AY803" s="136" t="s">
        <v>85</v>
      </c>
    </row>
    <row r="804" spans="1:65" s="134" customFormat="1" x14ac:dyDescent="0.2">
      <c r="B804" s="135"/>
      <c r="D804" s="121" t="s">
        <v>96</v>
      </c>
      <c r="E804" s="136" t="s">
        <v>10</v>
      </c>
      <c r="F804" s="137" t="s">
        <v>892</v>
      </c>
      <c r="H804" s="138">
        <v>8.3780000000000001</v>
      </c>
      <c r="I804" s="139"/>
      <c r="L804" s="135"/>
      <c r="M804" s="140"/>
      <c r="N804" s="141"/>
      <c r="O804" s="141"/>
      <c r="P804" s="141"/>
      <c r="Q804" s="141"/>
      <c r="R804" s="141"/>
      <c r="S804" s="141"/>
      <c r="T804" s="142"/>
      <c r="AT804" s="136" t="s">
        <v>96</v>
      </c>
      <c r="AU804" s="136" t="s">
        <v>2</v>
      </c>
      <c r="AV804" s="134" t="s">
        <v>2</v>
      </c>
      <c r="AW804" s="134" t="s">
        <v>98</v>
      </c>
      <c r="AX804" s="134" t="s">
        <v>84</v>
      </c>
      <c r="AY804" s="136" t="s">
        <v>85</v>
      </c>
    </row>
    <row r="805" spans="1:65" s="162" customFormat="1" x14ac:dyDescent="0.2">
      <c r="B805" s="163"/>
      <c r="D805" s="121" t="s">
        <v>96</v>
      </c>
      <c r="E805" s="164" t="s">
        <v>10</v>
      </c>
      <c r="F805" s="165" t="s">
        <v>395</v>
      </c>
      <c r="H805" s="166">
        <v>15.048999999999999</v>
      </c>
      <c r="I805" s="167"/>
      <c r="L805" s="163"/>
      <c r="M805" s="168"/>
      <c r="N805" s="169"/>
      <c r="O805" s="169"/>
      <c r="P805" s="169"/>
      <c r="Q805" s="169"/>
      <c r="R805" s="169"/>
      <c r="S805" s="169"/>
      <c r="T805" s="170"/>
      <c r="AT805" s="164" t="s">
        <v>96</v>
      </c>
      <c r="AU805" s="164" t="s">
        <v>2</v>
      </c>
      <c r="AV805" s="162" t="s">
        <v>108</v>
      </c>
      <c r="AW805" s="162" t="s">
        <v>98</v>
      </c>
      <c r="AX805" s="162" t="s">
        <v>84</v>
      </c>
      <c r="AY805" s="164" t="s">
        <v>85</v>
      </c>
    </row>
    <row r="806" spans="1:65" s="126" customFormat="1" x14ac:dyDescent="0.2">
      <c r="B806" s="127"/>
      <c r="D806" s="121" t="s">
        <v>96</v>
      </c>
      <c r="E806" s="128" t="s">
        <v>10</v>
      </c>
      <c r="F806" s="129" t="s">
        <v>893</v>
      </c>
      <c r="H806" s="128" t="s">
        <v>10</v>
      </c>
      <c r="I806" s="130"/>
      <c r="L806" s="127"/>
      <c r="M806" s="131"/>
      <c r="N806" s="132"/>
      <c r="O806" s="132"/>
      <c r="P806" s="132"/>
      <c r="Q806" s="132"/>
      <c r="R806" s="132"/>
      <c r="S806" s="132"/>
      <c r="T806" s="133"/>
      <c r="AT806" s="128" t="s">
        <v>96</v>
      </c>
      <c r="AU806" s="128" t="s">
        <v>2</v>
      </c>
      <c r="AV806" s="126" t="s">
        <v>83</v>
      </c>
      <c r="AW806" s="126" t="s">
        <v>98</v>
      </c>
      <c r="AX806" s="126" t="s">
        <v>84</v>
      </c>
      <c r="AY806" s="128" t="s">
        <v>85</v>
      </c>
    </row>
    <row r="807" spans="1:65" s="134" customFormat="1" x14ac:dyDescent="0.2">
      <c r="B807" s="135"/>
      <c r="D807" s="121" t="s">
        <v>96</v>
      </c>
      <c r="E807" s="136" t="s">
        <v>10</v>
      </c>
      <c r="F807" s="137" t="s">
        <v>894</v>
      </c>
      <c r="H807" s="138">
        <v>1922.09</v>
      </c>
      <c r="I807" s="139"/>
      <c r="L807" s="135"/>
      <c r="M807" s="140"/>
      <c r="N807" s="141"/>
      <c r="O807" s="141"/>
      <c r="P807" s="141"/>
      <c r="Q807" s="141"/>
      <c r="R807" s="141"/>
      <c r="S807" s="141"/>
      <c r="T807" s="142"/>
      <c r="AT807" s="136" t="s">
        <v>96</v>
      </c>
      <c r="AU807" s="136" t="s">
        <v>2</v>
      </c>
      <c r="AV807" s="134" t="s">
        <v>2</v>
      </c>
      <c r="AW807" s="134" t="s">
        <v>98</v>
      </c>
      <c r="AX807" s="134" t="s">
        <v>84</v>
      </c>
      <c r="AY807" s="136" t="s">
        <v>85</v>
      </c>
    </row>
    <row r="808" spans="1:65" s="134" customFormat="1" x14ac:dyDescent="0.2">
      <c r="B808" s="135"/>
      <c r="D808" s="121" t="s">
        <v>96</v>
      </c>
      <c r="E808" s="136" t="s">
        <v>10</v>
      </c>
      <c r="F808" s="137" t="s">
        <v>895</v>
      </c>
      <c r="H808" s="138">
        <v>175.04400000000001</v>
      </c>
      <c r="I808" s="139"/>
      <c r="L808" s="135"/>
      <c r="M808" s="140"/>
      <c r="N808" s="141"/>
      <c r="O808" s="141"/>
      <c r="P808" s="141"/>
      <c r="Q808" s="141"/>
      <c r="R808" s="141"/>
      <c r="S808" s="141"/>
      <c r="T808" s="142"/>
      <c r="AT808" s="136" t="s">
        <v>96</v>
      </c>
      <c r="AU808" s="136" t="s">
        <v>2</v>
      </c>
      <c r="AV808" s="134" t="s">
        <v>2</v>
      </c>
      <c r="AW808" s="134" t="s">
        <v>98</v>
      </c>
      <c r="AX808" s="134" t="s">
        <v>84</v>
      </c>
      <c r="AY808" s="136" t="s">
        <v>85</v>
      </c>
    </row>
    <row r="809" spans="1:65" s="134" customFormat="1" x14ac:dyDescent="0.2">
      <c r="B809" s="135"/>
      <c r="D809" s="121" t="s">
        <v>96</v>
      </c>
      <c r="E809" s="136" t="s">
        <v>10</v>
      </c>
      <c r="F809" s="137" t="s">
        <v>896</v>
      </c>
      <c r="H809" s="138">
        <v>91.08</v>
      </c>
      <c r="I809" s="139"/>
      <c r="L809" s="135"/>
      <c r="M809" s="140"/>
      <c r="N809" s="141"/>
      <c r="O809" s="141"/>
      <c r="P809" s="141"/>
      <c r="Q809" s="141"/>
      <c r="R809" s="141"/>
      <c r="S809" s="141"/>
      <c r="T809" s="142"/>
      <c r="AT809" s="136" t="s">
        <v>96</v>
      </c>
      <c r="AU809" s="136" t="s">
        <v>2</v>
      </c>
      <c r="AV809" s="134" t="s">
        <v>2</v>
      </c>
      <c r="AW809" s="134" t="s">
        <v>98</v>
      </c>
      <c r="AX809" s="134" t="s">
        <v>84</v>
      </c>
      <c r="AY809" s="136" t="s">
        <v>85</v>
      </c>
    </row>
    <row r="810" spans="1:65" s="134" customFormat="1" ht="22.5" x14ac:dyDescent="0.2">
      <c r="B810" s="135"/>
      <c r="D810" s="121" t="s">
        <v>96</v>
      </c>
      <c r="E810" s="136" t="s">
        <v>10</v>
      </c>
      <c r="F810" s="137" t="s">
        <v>897</v>
      </c>
      <c r="H810" s="138">
        <v>6.4139999999999997</v>
      </c>
      <c r="I810" s="139"/>
      <c r="L810" s="135"/>
      <c r="M810" s="140"/>
      <c r="N810" s="141"/>
      <c r="O810" s="141"/>
      <c r="P810" s="141"/>
      <c r="Q810" s="141"/>
      <c r="R810" s="141"/>
      <c r="S810" s="141"/>
      <c r="T810" s="142"/>
      <c r="AT810" s="136" t="s">
        <v>96</v>
      </c>
      <c r="AU810" s="136" t="s">
        <v>2</v>
      </c>
      <c r="AV810" s="134" t="s">
        <v>2</v>
      </c>
      <c r="AW810" s="134" t="s">
        <v>98</v>
      </c>
      <c r="AX810" s="134" t="s">
        <v>84</v>
      </c>
      <c r="AY810" s="136" t="s">
        <v>85</v>
      </c>
    </row>
    <row r="811" spans="1:65" s="143" customFormat="1" x14ac:dyDescent="0.2">
      <c r="B811" s="144"/>
      <c r="D811" s="121" t="s">
        <v>96</v>
      </c>
      <c r="E811" s="145" t="s">
        <v>10</v>
      </c>
      <c r="F811" s="146" t="s">
        <v>102</v>
      </c>
      <c r="H811" s="147">
        <v>2209.6770000000001</v>
      </c>
      <c r="I811" s="148"/>
      <c r="L811" s="144"/>
      <c r="M811" s="149"/>
      <c r="N811" s="150"/>
      <c r="O811" s="150"/>
      <c r="P811" s="150"/>
      <c r="Q811" s="150"/>
      <c r="R811" s="150"/>
      <c r="S811" s="150"/>
      <c r="T811" s="151"/>
      <c r="AT811" s="145" t="s">
        <v>96</v>
      </c>
      <c r="AU811" s="145" t="s">
        <v>2</v>
      </c>
      <c r="AV811" s="143" t="s">
        <v>92</v>
      </c>
      <c r="AW811" s="143" t="s">
        <v>98</v>
      </c>
      <c r="AX811" s="143" t="s">
        <v>83</v>
      </c>
      <c r="AY811" s="145" t="s">
        <v>85</v>
      </c>
    </row>
    <row r="812" spans="1:65" s="14" customFormat="1" ht="54" customHeight="1" x14ac:dyDescent="0.2">
      <c r="A812" s="10"/>
      <c r="B812" s="106"/>
      <c r="C812" s="152" t="s">
        <v>913</v>
      </c>
      <c r="D812" s="152" t="s">
        <v>128</v>
      </c>
      <c r="E812" s="153" t="s">
        <v>914</v>
      </c>
      <c r="F812" s="154" t="s">
        <v>915</v>
      </c>
      <c r="G812" s="155" t="s">
        <v>144</v>
      </c>
      <c r="H812" s="156">
        <v>2541.1289999999999</v>
      </c>
      <c r="I812" s="157"/>
      <c r="J812" s="158">
        <f>ROUND(I812*H812,2)</f>
        <v>0</v>
      </c>
      <c r="K812" s="154" t="s">
        <v>91</v>
      </c>
      <c r="L812" s="159"/>
      <c r="M812" s="160" t="s">
        <v>10</v>
      </c>
      <c r="N812" s="161" t="s">
        <v>27</v>
      </c>
      <c r="O812" s="116"/>
      <c r="P812" s="117">
        <f>O812*H812</f>
        <v>0</v>
      </c>
      <c r="Q812" s="117">
        <v>1E-3</v>
      </c>
      <c r="R812" s="117">
        <f>Q812*H812</f>
        <v>2.5411289999999997</v>
      </c>
      <c r="S812" s="117">
        <v>0</v>
      </c>
      <c r="T812" s="118">
        <f>S812*H812</f>
        <v>0</v>
      </c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R812" s="119" t="s">
        <v>301</v>
      </c>
      <c r="AT812" s="119" t="s">
        <v>128</v>
      </c>
      <c r="AU812" s="119" t="s">
        <v>2</v>
      </c>
      <c r="AY812" s="2" t="s">
        <v>85</v>
      </c>
      <c r="BE812" s="120">
        <f>IF(N812="základní",J812,0)</f>
        <v>0</v>
      </c>
      <c r="BF812" s="120">
        <f>IF(N812="snížená",J812,0)</f>
        <v>0</v>
      </c>
      <c r="BG812" s="120">
        <f>IF(N812="zákl. přenesená",J812,0)</f>
        <v>0</v>
      </c>
      <c r="BH812" s="120">
        <f>IF(N812="sníž. přenesená",J812,0)</f>
        <v>0</v>
      </c>
      <c r="BI812" s="120">
        <f>IF(N812="nulová",J812,0)</f>
        <v>0</v>
      </c>
      <c r="BJ812" s="2" t="s">
        <v>83</v>
      </c>
      <c r="BK812" s="120">
        <f>ROUND(I812*H812,2)</f>
        <v>0</v>
      </c>
      <c r="BL812" s="2" t="s">
        <v>199</v>
      </c>
      <c r="BM812" s="119" t="s">
        <v>916</v>
      </c>
    </row>
    <row r="813" spans="1:65" s="14" customFormat="1" ht="39" x14ac:dyDescent="0.2">
      <c r="A813" s="10"/>
      <c r="B813" s="11"/>
      <c r="C813" s="10"/>
      <c r="D813" s="121" t="s">
        <v>94</v>
      </c>
      <c r="E813" s="10"/>
      <c r="F813" s="122" t="s">
        <v>915</v>
      </c>
      <c r="G813" s="10"/>
      <c r="H813" s="10"/>
      <c r="I813" s="12"/>
      <c r="J813" s="10"/>
      <c r="K813" s="10"/>
      <c r="L813" s="11"/>
      <c r="M813" s="123"/>
      <c r="N813" s="124"/>
      <c r="O813" s="116"/>
      <c r="P813" s="116"/>
      <c r="Q813" s="116"/>
      <c r="R813" s="116"/>
      <c r="S813" s="116"/>
      <c r="T813" s="125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T813" s="2" t="s">
        <v>94</v>
      </c>
      <c r="AU813" s="2" t="s">
        <v>2</v>
      </c>
    </row>
    <row r="814" spans="1:65" s="134" customFormat="1" x14ac:dyDescent="0.2">
      <c r="B814" s="135"/>
      <c r="D814" s="121" t="s">
        <v>96</v>
      </c>
      <c r="E814" s="136" t="s">
        <v>10</v>
      </c>
      <c r="F814" s="137" t="s">
        <v>917</v>
      </c>
      <c r="H814" s="138">
        <v>2541.1289999999999</v>
      </c>
      <c r="I814" s="139"/>
      <c r="L814" s="135"/>
      <c r="M814" s="140"/>
      <c r="N814" s="141"/>
      <c r="O814" s="141"/>
      <c r="P814" s="141"/>
      <c r="Q814" s="141"/>
      <c r="R814" s="141"/>
      <c r="S814" s="141"/>
      <c r="T814" s="142"/>
      <c r="AT814" s="136" t="s">
        <v>96</v>
      </c>
      <c r="AU814" s="136" t="s">
        <v>2</v>
      </c>
      <c r="AV814" s="134" t="s">
        <v>2</v>
      </c>
      <c r="AW814" s="134" t="s">
        <v>98</v>
      </c>
      <c r="AX814" s="134" t="s">
        <v>83</v>
      </c>
      <c r="AY814" s="136" t="s">
        <v>85</v>
      </c>
    </row>
    <row r="815" spans="1:65" s="14" customFormat="1" ht="32.450000000000003" customHeight="1" x14ac:dyDescent="0.2">
      <c r="A815" s="10"/>
      <c r="B815" s="106"/>
      <c r="C815" s="107" t="s">
        <v>918</v>
      </c>
      <c r="D815" s="107" t="s">
        <v>87</v>
      </c>
      <c r="E815" s="108" t="s">
        <v>919</v>
      </c>
      <c r="F815" s="109" t="s">
        <v>920</v>
      </c>
      <c r="G815" s="110" t="s">
        <v>144</v>
      </c>
      <c r="H815" s="111">
        <v>2.867</v>
      </c>
      <c r="I815" s="112"/>
      <c r="J815" s="113">
        <f>ROUND(I815*H815,2)</f>
        <v>0</v>
      </c>
      <c r="K815" s="109" t="s">
        <v>91</v>
      </c>
      <c r="L815" s="11"/>
      <c r="M815" s="114" t="s">
        <v>10</v>
      </c>
      <c r="N815" s="115" t="s">
        <v>27</v>
      </c>
      <c r="O815" s="116"/>
      <c r="P815" s="117">
        <f>O815*H815</f>
        <v>0</v>
      </c>
      <c r="Q815" s="117">
        <v>1.3999999999999999E-4</v>
      </c>
      <c r="R815" s="117">
        <f>Q815*H815</f>
        <v>4.0137999999999996E-4</v>
      </c>
      <c r="S815" s="117">
        <v>0</v>
      </c>
      <c r="T815" s="118">
        <f>S815*H815</f>
        <v>0</v>
      </c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R815" s="119" t="s">
        <v>199</v>
      </c>
      <c r="AT815" s="119" t="s">
        <v>87</v>
      </c>
      <c r="AU815" s="119" t="s">
        <v>2</v>
      </c>
      <c r="AY815" s="2" t="s">
        <v>85</v>
      </c>
      <c r="BE815" s="120">
        <f>IF(N815="základní",J815,0)</f>
        <v>0</v>
      </c>
      <c r="BF815" s="120">
        <f>IF(N815="snížená",J815,0)</f>
        <v>0</v>
      </c>
      <c r="BG815" s="120">
        <f>IF(N815="zákl. přenesená",J815,0)</f>
        <v>0</v>
      </c>
      <c r="BH815" s="120">
        <f>IF(N815="sníž. přenesená",J815,0)</f>
        <v>0</v>
      </c>
      <c r="BI815" s="120">
        <f>IF(N815="nulová",J815,0)</f>
        <v>0</v>
      </c>
      <c r="BJ815" s="2" t="s">
        <v>83</v>
      </c>
      <c r="BK815" s="120">
        <f>ROUND(I815*H815,2)</f>
        <v>0</v>
      </c>
      <c r="BL815" s="2" t="s">
        <v>199</v>
      </c>
      <c r="BM815" s="119" t="s">
        <v>921</v>
      </c>
    </row>
    <row r="816" spans="1:65" s="14" customFormat="1" ht="48.75" x14ac:dyDescent="0.2">
      <c r="A816" s="10"/>
      <c r="B816" s="11"/>
      <c r="C816" s="10"/>
      <c r="D816" s="121" t="s">
        <v>94</v>
      </c>
      <c r="E816" s="10"/>
      <c r="F816" s="122" t="s">
        <v>922</v>
      </c>
      <c r="G816" s="10"/>
      <c r="H816" s="10"/>
      <c r="I816" s="12"/>
      <c r="J816" s="10"/>
      <c r="K816" s="10"/>
      <c r="L816" s="11"/>
      <c r="M816" s="123"/>
      <c r="N816" s="124"/>
      <c r="O816" s="116"/>
      <c r="P816" s="116"/>
      <c r="Q816" s="116"/>
      <c r="R816" s="116"/>
      <c r="S816" s="116"/>
      <c r="T816" s="125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T816" s="2" t="s">
        <v>94</v>
      </c>
      <c r="AU816" s="2" t="s">
        <v>2</v>
      </c>
    </row>
    <row r="817" spans="1:65" s="126" customFormat="1" x14ac:dyDescent="0.2">
      <c r="B817" s="127"/>
      <c r="D817" s="121" t="s">
        <v>96</v>
      </c>
      <c r="E817" s="128" t="s">
        <v>10</v>
      </c>
      <c r="F817" s="129" t="s">
        <v>923</v>
      </c>
      <c r="H817" s="128" t="s">
        <v>10</v>
      </c>
      <c r="I817" s="130"/>
      <c r="L817" s="127"/>
      <c r="M817" s="131"/>
      <c r="N817" s="132"/>
      <c r="O817" s="132"/>
      <c r="P817" s="132"/>
      <c r="Q817" s="132"/>
      <c r="R817" s="132"/>
      <c r="S817" s="132"/>
      <c r="T817" s="133"/>
      <c r="AT817" s="128" t="s">
        <v>96</v>
      </c>
      <c r="AU817" s="128" t="s">
        <v>2</v>
      </c>
      <c r="AV817" s="126" t="s">
        <v>83</v>
      </c>
      <c r="AW817" s="126" t="s">
        <v>98</v>
      </c>
      <c r="AX817" s="126" t="s">
        <v>84</v>
      </c>
      <c r="AY817" s="128" t="s">
        <v>85</v>
      </c>
    </row>
    <row r="818" spans="1:65" s="134" customFormat="1" x14ac:dyDescent="0.2">
      <c r="B818" s="135"/>
      <c r="D818" s="121" t="s">
        <v>96</v>
      </c>
      <c r="E818" s="136" t="s">
        <v>10</v>
      </c>
      <c r="F818" s="137" t="s">
        <v>924</v>
      </c>
      <c r="H818" s="138">
        <v>2.867</v>
      </c>
      <c r="I818" s="139"/>
      <c r="L818" s="135"/>
      <c r="M818" s="140"/>
      <c r="N818" s="141"/>
      <c r="O818" s="141"/>
      <c r="P818" s="141"/>
      <c r="Q818" s="141"/>
      <c r="R818" s="141"/>
      <c r="S818" s="141"/>
      <c r="T818" s="142"/>
      <c r="AT818" s="136" t="s">
        <v>96</v>
      </c>
      <c r="AU818" s="136" t="s">
        <v>2</v>
      </c>
      <c r="AV818" s="134" t="s">
        <v>2</v>
      </c>
      <c r="AW818" s="134" t="s">
        <v>98</v>
      </c>
      <c r="AX818" s="134" t="s">
        <v>84</v>
      </c>
      <c r="AY818" s="136" t="s">
        <v>85</v>
      </c>
    </row>
    <row r="819" spans="1:65" s="143" customFormat="1" x14ac:dyDescent="0.2">
      <c r="B819" s="144"/>
      <c r="D819" s="121" t="s">
        <v>96</v>
      </c>
      <c r="E819" s="145" t="s">
        <v>10</v>
      </c>
      <c r="F819" s="146" t="s">
        <v>102</v>
      </c>
      <c r="H819" s="147">
        <v>2.867</v>
      </c>
      <c r="I819" s="148"/>
      <c r="L819" s="144"/>
      <c r="M819" s="149"/>
      <c r="N819" s="150"/>
      <c r="O819" s="150"/>
      <c r="P819" s="150"/>
      <c r="Q819" s="150"/>
      <c r="R819" s="150"/>
      <c r="S819" s="150"/>
      <c r="T819" s="151"/>
      <c r="AT819" s="145" t="s">
        <v>96</v>
      </c>
      <c r="AU819" s="145" t="s">
        <v>2</v>
      </c>
      <c r="AV819" s="143" t="s">
        <v>92</v>
      </c>
      <c r="AW819" s="143" t="s">
        <v>98</v>
      </c>
      <c r="AX819" s="143" t="s">
        <v>83</v>
      </c>
      <c r="AY819" s="145" t="s">
        <v>85</v>
      </c>
    </row>
    <row r="820" spans="1:65" s="14" customFormat="1" ht="32.450000000000003" customHeight="1" x14ac:dyDescent="0.2">
      <c r="A820" s="10"/>
      <c r="B820" s="106"/>
      <c r="C820" s="107" t="s">
        <v>925</v>
      </c>
      <c r="D820" s="107" t="s">
        <v>87</v>
      </c>
      <c r="E820" s="108" t="s">
        <v>926</v>
      </c>
      <c r="F820" s="109" t="s">
        <v>927</v>
      </c>
      <c r="G820" s="110" t="s">
        <v>144</v>
      </c>
      <c r="H820" s="111">
        <v>3.8039999999999998</v>
      </c>
      <c r="I820" s="112"/>
      <c r="J820" s="113">
        <f>ROUND(I820*H820,2)</f>
        <v>0</v>
      </c>
      <c r="K820" s="109" t="s">
        <v>91</v>
      </c>
      <c r="L820" s="11"/>
      <c r="M820" s="114" t="s">
        <v>10</v>
      </c>
      <c r="N820" s="115" t="s">
        <v>27</v>
      </c>
      <c r="O820" s="116"/>
      <c r="P820" s="117">
        <f>O820*H820</f>
        <v>0</v>
      </c>
      <c r="Q820" s="117">
        <v>2.7999999999999998E-4</v>
      </c>
      <c r="R820" s="117">
        <f>Q820*H820</f>
        <v>1.0651199999999999E-3</v>
      </c>
      <c r="S820" s="117">
        <v>0</v>
      </c>
      <c r="T820" s="118">
        <f>S820*H820</f>
        <v>0</v>
      </c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R820" s="119" t="s">
        <v>199</v>
      </c>
      <c r="AT820" s="119" t="s">
        <v>87</v>
      </c>
      <c r="AU820" s="119" t="s">
        <v>2</v>
      </c>
      <c r="AY820" s="2" t="s">
        <v>85</v>
      </c>
      <c r="BE820" s="120">
        <f>IF(N820="základní",J820,0)</f>
        <v>0</v>
      </c>
      <c r="BF820" s="120">
        <f>IF(N820="snížená",J820,0)</f>
        <v>0</v>
      </c>
      <c r="BG820" s="120">
        <f>IF(N820="zákl. přenesená",J820,0)</f>
        <v>0</v>
      </c>
      <c r="BH820" s="120">
        <f>IF(N820="sníž. přenesená",J820,0)</f>
        <v>0</v>
      </c>
      <c r="BI820" s="120">
        <f>IF(N820="nulová",J820,0)</f>
        <v>0</v>
      </c>
      <c r="BJ820" s="2" t="s">
        <v>83</v>
      </c>
      <c r="BK820" s="120">
        <f>ROUND(I820*H820,2)</f>
        <v>0</v>
      </c>
      <c r="BL820" s="2" t="s">
        <v>199</v>
      </c>
      <c r="BM820" s="119" t="s">
        <v>928</v>
      </c>
    </row>
    <row r="821" spans="1:65" s="14" customFormat="1" ht="48.75" x14ac:dyDescent="0.2">
      <c r="A821" s="10"/>
      <c r="B821" s="11"/>
      <c r="C821" s="10"/>
      <c r="D821" s="121" t="s">
        <v>94</v>
      </c>
      <c r="E821" s="10"/>
      <c r="F821" s="122" t="s">
        <v>929</v>
      </c>
      <c r="G821" s="10"/>
      <c r="H821" s="10"/>
      <c r="I821" s="12"/>
      <c r="J821" s="10"/>
      <c r="K821" s="10"/>
      <c r="L821" s="11"/>
      <c r="M821" s="123"/>
      <c r="N821" s="124"/>
      <c r="O821" s="116"/>
      <c r="P821" s="116"/>
      <c r="Q821" s="116"/>
      <c r="R821" s="116"/>
      <c r="S821" s="116"/>
      <c r="T821" s="125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T821" s="2" t="s">
        <v>94</v>
      </c>
      <c r="AU821" s="2" t="s">
        <v>2</v>
      </c>
    </row>
    <row r="822" spans="1:65" s="126" customFormat="1" x14ac:dyDescent="0.2">
      <c r="B822" s="127"/>
      <c r="D822" s="121" t="s">
        <v>96</v>
      </c>
      <c r="E822" s="128" t="s">
        <v>10</v>
      </c>
      <c r="F822" s="129" t="s">
        <v>923</v>
      </c>
      <c r="H822" s="128" t="s">
        <v>10</v>
      </c>
      <c r="I822" s="130"/>
      <c r="L822" s="127"/>
      <c r="M822" s="131"/>
      <c r="N822" s="132"/>
      <c r="O822" s="132"/>
      <c r="P822" s="132"/>
      <c r="Q822" s="132"/>
      <c r="R822" s="132"/>
      <c r="S822" s="132"/>
      <c r="T822" s="133"/>
      <c r="AT822" s="128" t="s">
        <v>96</v>
      </c>
      <c r="AU822" s="128" t="s">
        <v>2</v>
      </c>
      <c r="AV822" s="126" t="s">
        <v>83</v>
      </c>
      <c r="AW822" s="126" t="s">
        <v>98</v>
      </c>
      <c r="AX822" s="126" t="s">
        <v>84</v>
      </c>
      <c r="AY822" s="128" t="s">
        <v>85</v>
      </c>
    </row>
    <row r="823" spans="1:65" s="134" customFormat="1" x14ac:dyDescent="0.2">
      <c r="B823" s="135"/>
      <c r="D823" s="121" t="s">
        <v>96</v>
      </c>
      <c r="E823" s="136" t="s">
        <v>10</v>
      </c>
      <c r="F823" s="137" t="s">
        <v>930</v>
      </c>
      <c r="H823" s="138">
        <v>3.8039999999999998</v>
      </c>
      <c r="I823" s="139"/>
      <c r="L823" s="135"/>
      <c r="M823" s="140"/>
      <c r="N823" s="141"/>
      <c r="O823" s="141"/>
      <c r="P823" s="141"/>
      <c r="Q823" s="141"/>
      <c r="R823" s="141"/>
      <c r="S823" s="141"/>
      <c r="T823" s="142"/>
      <c r="AT823" s="136" t="s">
        <v>96</v>
      </c>
      <c r="AU823" s="136" t="s">
        <v>2</v>
      </c>
      <c r="AV823" s="134" t="s">
        <v>2</v>
      </c>
      <c r="AW823" s="134" t="s">
        <v>98</v>
      </c>
      <c r="AX823" s="134" t="s">
        <v>84</v>
      </c>
      <c r="AY823" s="136" t="s">
        <v>85</v>
      </c>
    </row>
    <row r="824" spans="1:65" s="143" customFormat="1" x14ac:dyDescent="0.2">
      <c r="B824" s="144"/>
      <c r="D824" s="121" t="s">
        <v>96</v>
      </c>
      <c r="E824" s="145" t="s">
        <v>10</v>
      </c>
      <c r="F824" s="146" t="s">
        <v>102</v>
      </c>
      <c r="H824" s="147">
        <v>3.8039999999999998</v>
      </c>
      <c r="I824" s="148"/>
      <c r="L824" s="144"/>
      <c r="M824" s="149"/>
      <c r="N824" s="150"/>
      <c r="O824" s="150"/>
      <c r="P824" s="150"/>
      <c r="Q824" s="150"/>
      <c r="R824" s="150"/>
      <c r="S824" s="150"/>
      <c r="T824" s="151"/>
      <c r="AT824" s="145" t="s">
        <v>96</v>
      </c>
      <c r="AU824" s="145" t="s">
        <v>2</v>
      </c>
      <c r="AV824" s="143" t="s">
        <v>92</v>
      </c>
      <c r="AW824" s="143" t="s">
        <v>98</v>
      </c>
      <c r="AX824" s="143" t="s">
        <v>83</v>
      </c>
      <c r="AY824" s="145" t="s">
        <v>85</v>
      </c>
    </row>
    <row r="825" spans="1:65" s="14" customFormat="1" ht="32.450000000000003" customHeight="1" x14ac:dyDescent="0.2">
      <c r="A825" s="10"/>
      <c r="B825" s="106"/>
      <c r="C825" s="107" t="s">
        <v>931</v>
      </c>
      <c r="D825" s="107" t="s">
        <v>87</v>
      </c>
      <c r="E825" s="108" t="s">
        <v>932</v>
      </c>
      <c r="F825" s="109" t="s">
        <v>933</v>
      </c>
      <c r="G825" s="110" t="s">
        <v>144</v>
      </c>
      <c r="H825" s="111">
        <v>8.3780000000000001</v>
      </c>
      <c r="I825" s="112"/>
      <c r="J825" s="113">
        <f>ROUND(I825*H825,2)</f>
        <v>0</v>
      </c>
      <c r="K825" s="109" t="s">
        <v>91</v>
      </c>
      <c r="L825" s="11"/>
      <c r="M825" s="114" t="s">
        <v>10</v>
      </c>
      <c r="N825" s="115" t="s">
        <v>27</v>
      </c>
      <c r="O825" s="116"/>
      <c r="P825" s="117">
        <f>O825*H825</f>
        <v>0</v>
      </c>
      <c r="Q825" s="117">
        <v>4.2000000000000002E-4</v>
      </c>
      <c r="R825" s="117">
        <f>Q825*H825</f>
        <v>3.5187600000000001E-3</v>
      </c>
      <c r="S825" s="117">
        <v>0</v>
      </c>
      <c r="T825" s="118">
        <f>S825*H825</f>
        <v>0</v>
      </c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R825" s="119" t="s">
        <v>199</v>
      </c>
      <c r="AT825" s="119" t="s">
        <v>87</v>
      </c>
      <c r="AU825" s="119" t="s">
        <v>2</v>
      </c>
      <c r="AY825" s="2" t="s">
        <v>85</v>
      </c>
      <c r="BE825" s="120">
        <f>IF(N825="základní",J825,0)</f>
        <v>0</v>
      </c>
      <c r="BF825" s="120">
        <f>IF(N825="snížená",J825,0)</f>
        <v>0</v>
      </c>
      <c r="BG825" s="120">
        <f>IF(N825="zákl. přenesená",J825,0)</f>
        <v>0</v>
      </c>
      <c r="BH825" s="120">
        <f>IF(N825="sníž. přenesená",J825,0)</f>
        <v>0</v>
      </c>
      <c r="BI825" s="120">
        <f>IF(N825="nulová",J825,0)</f>
        <v>0</v>
      </c>
      <c r="BJ825" s="2" t="s">
        <v>83</v>
      </c>
      <c r="BK825" s="120">
        <f>ROUND(I825*H825,2)</f>
        <v>0</v>
      </c>
      <c r="BL825" s="2" t="s">
        <v>199</v>
      </c>
      <c r="BM825" s="119" t="s">
        <v>934</v>
      </c>
    </row>
    <row r="826" spans="1:65" s="14" customFormat="1" ht="48.75" x14ac:dyDescent="0.2">
      <c r="A826" s="10"/>
      <c r="B826" s="11"/>
      <c r="C826" s="10"/>
      <c r="D826" s="121" t="s">
        <v>94</v>
      </c>
      <c r="E826" s="10"/>
      <c r="F826" s="122" t="s">
        <v>935</v>
      </c>
      <c r="G826" s="10"/>
      <c r="H826" s="10"/>
      <c r="I826" s="12"/>
      <c r="J826" s="10"/>
      <c r="K826" s="10"/>
      <c r="L826" s="11"/>
      <c r="M826" s="123"/>
      <c r="N826" s="124"/>
      <c r="O826" s="116"/>
      <c r="P826" s="116"/>
      <c r="Q826" s="116"/>
      <c r="R826" s="116"/>
      <c r="S826" s="116"/>
      <c r="T826" s="125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T826" s="2" t="s">
        <v>94</v>
      </c>
      <c r="AU826" s="2" t="s">
        <v>2</v>
      </c>
    </row>
    <row r="827" spans="1:65" s="126" customFormat="1" x14ac:dyDescent="0.2">
      <c r="B827" s="127"/>
      <c r="D827" s="121" t="s">
        <v>96</v>
      </c>
      <c r="E827" s="128" t="s">
        <v>10</v>
      </c>
      <c r="F827" s="129" t="s">
        <v>923</v>
      </c>
      <c r="H827" s="128" t="s">
        <v>10</v>
      </c>
      <c r="I827" s="130"/>
      <c r="L827" s="127"/>
      <c r="M827" s="131"/>
      <c r="N827" s="132"/>
      <c r="O827" s="132"/>
      <c r="P827" s="132"/>
      <c r="Q827" s="132"/>
      <c r="R827" s="132"/>
      <c r="S827" s="132"/>
      <c r="T827" s="133"/>
      <c r="AT827" s="128" t="s">
        <v>96</v>
      </c>
      <c r="AU827" s="128" t="s">
        <v>2</v>
      </c>
      <c r="AV827" s="126" t="s">
        <v>83</v>
      </c>
      <c r="AW827" s="126" t="s">
        <v>98</v>
      </c>
      <c r="AX827" s="126" t="s">
        <v>84</v>
      </c>
      <c r="AY827" s="128" t="s">
        <v>85</v>
      </c>
    </row>
    <row r="828" spans="1:65" s="134" customFormat="1" x14ac:dyDescent="0.2">
      <c r="B828" s="135"/>
      <c r="D828" s="121" t="s">
        <v>96</v>
      </c>
      <c r="E828" s="136" t="s">
        <v>10</v>
      </c>
      <c r="F828" s="137" t="s">
        <v>892</v>
      </c>
      <c r="H828" s="138">
        <v>8.3780000000000001</v>
      </c>
      <c r="I828" s="139"/>
      <c r="L828" s="135"/>
      <c r="M828" s="140"/>
      <c r="N828" s="141"/>
      <c r="O828" s="141"/>
      <c r="P828" s="141"/>
      <c r="Q828" s="141"/>
      <c r="R828" s="141"/>
      <c r="S828" s="141"/>
      <c r="T828" s="142"/>
      <c r="AT828" s="136" t="s">
        <v>96</v>
      </c>
      <c r="AU828" s="136" t="s">
        <v>2</v>
      </c>
      <c r="AV828" s="134" t="s">
        <v>2</v>
      </c>
      <c r="AW828" s="134" t="s">
        <v>98</v>
      </c>
      <c r="AX828" s="134" t="s">
        <v>84</v>
      </c>
      <c r="AY828" s="136" t="s">
        <v>85</v>
      </c>
    </row>
    <row r="829" spans="1:65" s="143" customFormat="1" x14ac:dyDescent="0.2">
      <c r="B829" s="144"/>
      <c r="D829" s="121" t="s">
        <v>96</v>
      </c>
      <c r="E829" s="145" t="s">
        <v>10</v>
      </c>
      <c r="F829" s="146" t="s">
        <v>102</v>
      </c>
      <c r="H829" s="147">
        <v>8.3780000000000001</v>
      </c>
      <c r="I829" s="148"/>
      <c r="L829" s="144"/>
      <c r="M829" s="149"/>
      <c r="N829" s="150"/>
      <c r="O829" s="150"/>
      <c r="P829" s="150"/>
      <c r="Q829" s="150"/>
      <c r="R829" s="150"/>
      <c r="S829" s="150"/>
      <c r="T829" s="151"/>
      <c r="AT829" s="145" t="s">
        <v>96</v>
      </c>
      <c r="AU829" s="145" t="s">
        <v>2</v>
      </c>
      <c r="AV829" s="143" t="s">
        <v>92</v>
      </c>
      <c r="AW829" s="143" t="s">
        <v>98</v>
      </c>
      <c r="AX829" s="143" t="s">
        <v>83</v>
      </c>
      <c r="AY829" s="145" t="s">
        <v>85</v>
      </c>
    </row>
    <row r="830" spans="1:65" s="14" customFormat="1" ht="32.450000000000003" customHeight="1" x14ac:dyDescent="0.2">
      <c r="A830" s="10"/>
      <c r="B830" s="106"/>
      <c r="C830" s="152" t="s">
        <v>936</v>
      </c>
      <c r="D830" s="152" t="s">
        <v>128</v>
      </c>
      <c r="E830" s="153" t="s">
        <v>937</v>
      </c>
      <c r="F830" s="154" t="s">
        <v>938</v>
      </c>
      <c r="G830" s="155" t="s">
        <v>144</v>
      </c>
      <c r="H830" s="156">
        <v>17.306999999999999</v>
      </c>
      <c r="I830" s="157"/>
      <c r="J830" s="158">
        <f>ROUND(I830*H830,2)</f>
        <v>0</v>
      </c>
      <c r="K830" s="154" t="s">
        <v>91</v>
      </c>
      <c r="L830" s="159"/>
      <c r="M830" s="160" t="s">
        <v>10</v>
      </c>
      <c r="N830" s="161" t="s">
        <v>27</v>
      </c>
      <c r="O830" s="116"/>
      <c r="P830" s="117">
        <f>O830*H830</f>
        <v>0</v>
      </c>
      <c r="Q830" s="117">
        <v>2.5400000000000002E-3</v>
      </c>
      <c r="R830" s="117">
        <f>Q830*H830</f>
        <v>4.3959779999999997E-2</v>
      </c>
      <c r="S830" s="117">
        <v>0</v>
      </c>
      <c r="T830" s="118">
        <f>S830*H830</f>
        <v>0</v>
      </c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R830" s="119" t="s">
        <v>301</v>
      </c>
      <c r="AT830" s="119" t="s">
        <v>128</v>
      </c>
      <c r="AU830" s="119" t="s">
        <v>2</v>
      </c>
      <c r="AY830" s="2" t="s">
        <v>85</v>
      </c>
      <c r="BE830" s="120">
        <f>IF(N830="základní",J830,0)</f>
        <v>0</v>
      </c>
      <c r="BF830" s="120">
        <f>IF(N830="snížená",J830,0)</f>
        <v>0</v>
      </c>
      <c r="BG830" s="120">
        <f>IF(N830="zákl. přenesená",J830,0)</f>
        <v>0</v>
      </c>
      <c r="BH830" s="120">
        <f>IF(N830="sníž. přenesená",J830,0)</f>
        <v>0</v>
      </c>
      <c r="BI830" s="120">
        <f>IF(N830="nulová",J830,0)</f>
        <v>0</v>
      </c>
      <c r="BJ830" s="2" t="s">
        <v>83</v>
      </c>
      <c r="BK830" s="120">
        <f>ROUND(I830*H830,2)</f>
        <v>0</v>
      </c>
      <c r="BL830" s="2" t="s">
        <v>199</v>
      </c>
      <c r="BM830" s="119" t="s">
        <v>939</v>
      </c>
    </row>
    <row r="831" spans="1:65" s="14" customFormat="1" ht="19.5" x14ac:dyDescent="0.2">
      <c r="A831" s="10"/>
      <c r="B831" s="11"/>
      <c r="C831" s="10"/>
      <c r="D831" s="121" t="s">
        <v>94</v>
      </c>
      <c r="E831" s="10"/>
      <c r="F831" s="122" t="s">
        <v>938</v>
      </c>
      <c r="G831" s="10"/>
      <c r="H831" s="10"/>
      <c r="I831" s="12"/>
      <c r="J831" s="10"/>
      <c r="K831" s="10"/>
      <c r="L831" s="11"/>
      <c r="M831" s="123"/>
      <c r="N831" s="124"/>
      <c r="O831" s="116"/>
      <c r="P831" s="116"/>
      <c r="Q831" s="116"/>
      <c r="R831" s="116"/>
      <c r="S831" s="116"/>
      <c r="T831" s="125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T831" s="2" t="s">
        <v>94</v>
      </c>
      <c r="AU831" s="2" t="s">
        <v>2</v>
      </c>
    </row>
    <row r="832" spans="1:65" s="126" customFormat="1" x14ac:dyDescent="0.2">
      <c r="B832" s="127"/>
      <c r="D832" s="121" t="s">
        <v>96</v>
      </c>
      <c r="E832" s="128" t="s">
        <v>10</v>
      </c>
      <c r="F832" s="129" t="s">
        <v>923</v>
      </c>
      <c r="H832" s="128" t="s">
        <v>10</v>
      </c>
      <c r="I832" s="130"/>
      <c r="L832" s="127"/>
      <c r="M832" s="131"/>
      <c r="N832" s="132"/>
      <c r="O832" s="132"/>
      <c r="P832" s="132"/>
      <c r="Q832" s="132"/>
      <c r="R832" s="132"/>
      <c r="S832" s="132"/>
      <c r="T832" s="133"/>
      <c r="AT832" s="128" t="s">
        <v>96</v>
      </c>
      <c r="AU832" s="128" t="s">
        <v>2</v>
      </c>
      <c r="AV832" s="126" t="s">
        <v>83</v>
      </c>
      <c r="AW832" s="126" t="s">
        <v>98</v>
      </c>
      <c r="AX832" s="126" t="s">
        <v>84</v>
      </c>
      <c r="AY832" s="128" t="s">
        <v>85</v>
      </c>
    </row>
    <row r="833" spans="1:65" s="134" customFormat="1" x14ac:dyDescent="0.2">
      <c r="B833" s="135"/>
      <c r="D833" s="121" t="s">
        <v>96</v>
      </c>
      <c r="E833" s="136" t="s">
        <v>10</v>
      </c>
      <c r="F833" s="137" t="s">
        <v>940</v>
      </c>
      <c r="H833" s="138">
        <v>7.6719999999999997</v>
      </c>
      <c r="I833" s="139"/>
      <c r="L833" s="135"/>
      <c r="M833" s="140"/>
      <c r="N833" s="141"/>
      <c r="O833" s="141"/>
      <c r="P833" s="141"/>
      <c r="Q833" s="141"/>
      <c r="R833" s="141"/>
      <c r="S833" s="141"/>
      <c r="T833" s="142"/>
      <c r="AT833" s="136" t="s">
        <v>96</v>
      </c>
      <c r="AU833" s="136" t="s">
        <v>2</v>
      </c>
      <c r="AV833" s="134" t="s">
        <v>2</v>
      </c>
      <c r="AW833" s="134" t="s">
        <v>98</v>
      </c>
      <c r="AX833" s="134" t="s">
        <v>84</v>
      </c>
      <c r="AY833" s="136" t="s">
        <v>85</v>
      </c>
    </row>
    <row r="834" spans="1:65" s="134" customFormat="1" x14ac:dyDescent="0.2">
      <c r="B834" s="135"/>
      <c r="D834" s="121" t="s">
        <v>96</v>
      </c>
      <c r="E834" s="136" t="s">
        <v>10</v>
      </c>
      <c r="F834" s="137" t="s">
        <v>941</v>
      </c>
      <c r="H834" s="138">
        <v>9.6349999999999998</v>
      </c>
      <c r="I834" s="139"/>
      <c r="L834" s="135"/>
      <c r="M834" s="140"/>
      <c r="N834" s="141"/>
      <c r="O834" s="141"/>
      <c r="P834" s="141"/>
      <c r="Q834" s="141"/>
      <c r="R834" s="141"/>
      <c r="S834" s="141"/>
      <c r="T834" s="142"/>
      <c r="AT834" s="136" t="s">
        <v>96</v>
      </c>
      <c r="AU834" s="136" t="s">
        <v>2</v>
      </c>
      <c r="AV834" s="134" t="s">
        <v>2</v>
      </c>
      <c r="AW834" s="134" t="s">
        <v>98</v>
      </c>
      <c r="AX834" s="134" t="s">
        <v>84</v>
      </c>
      <c r="AY834" s="136" t="s">
        <v>85</v>
      </c>
    </row>
    <row r="835" spans="1:65" s="143" customFormat="1" x14ac:dyDescent="0.2">
      <c r="B835" s="144"/>
      <c r="D835" s="121" t="s">
        <v>96</v>
      </c>
      <c r="E835" s="145" t="s">
        <v>10</v>
      </c>
      <c r="F835" s="146" t="s">
        <v>102</v>
      </c>
      <c r="H835" s="147">
        <v>17.306999999999999</v>
      </c>
      <c r="I835" s="148"/>
      <c r="L835" s="144"/>
      <c r="M835" s="149"/>
      <c r="N835" s="150"/>
      <c r="O835" s="150"/>
      <c r="P835" s="150"/>
      <c r="Q835" s="150"/>
      <c r="R835" s="150"/>
      <c r="S835" s="150"/>
      <c r="T835" s="151"/>
      <c r="AT835" s="145" t="s">
        <v>96</v>
      </c>
      <c r="AU835" s="145" t="s">
        <v>2</v>
      </c>
      <c r="AV835" s="143" t="s">
        <v>92</v>
      </c>
      <c r="AW835" s="143" t="s">
        <v>98</v>
      </c>
      <c r="AX835" s="143" t="s">
        <v>83</v>
      </c>
      <c r="AY835" s="145" t="s">
        <v>85</v>
      </c>
    </row>
    <row r="836" spans="1:65" s="14" customFormat="1" ht="32.450000000000003" customHeight="1" x14ac:dyDescent="0.2">
      <c r="A836" s="10"/>
      <c r="B836" s="106"/>
      <c r="C836" s="107" t="s">
        <v>942</v>
      </c>
      <c r="D836" s="107" t="s">
        <v>87</v>
      </c>
      <c r="E836" s="108" t="s">
        <v>943</v>
      </c>
      <c r="F836" s="109" t="s">
        <v>944</v>
      </c>
      <c r="G836" s="110" t="s">
        <v>144</v>
      </c>
      <c r="H836" s="111">
        <v>1896.028</v>
      </c>
      <c r="I836" s="112"/>
      <c r="J836" s="113">
        <f>ROUND(I836*H836,2)</f>
        <v>0</v>
      </c>
      <c r="K836" s="109" t="s">
        <v>91</v>
      </c>
      <c r="L836" s="11"/>
      <c r="M836" s="114" t="s">
        <v>10</v>
      </c>
      <c r="N836" s="115" t="s">
        <v>27</v>
      </c>
      <c r="O836" s="116"/>
      <c r="P836" s="117">
        <f>O836*H836</f>
        <v>0</v>
      </c>
      <c r="Q836" s="117">
        <v>1.3999999999999999E-4</v>
      </c>
      <c r="R836" s="117">
        <f>Q836*H836</f>
        <v>0.26544392</v>
      </c>
      <c r="S836" s="117">
        <v>0</v>
      </c>
      <c r="T836" s="118">
        <f>S836*H836</f>
        <v>0</v>
      </c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R836" s="119" t="s">
        <v>199</v>
      </c>
      <c r="AT836" s="119" t="s">
        <v>87</v>
      </c>
      <c r="AU836" s="119" t="s">
        <v>2</v>
      </c>
      <c r="AY836" s="2" t="s">
        <v>85</v>
      </c>
      <c r="BE836" s="120">
        <f>IF(N836="základní",J836,0)</f>
        <v>0</v>
      </c>
      <c r="BF836" s="120">
        <f>IF(N836="snížená",J836,0)</f>
        <v>0</v>
      </c>
      <c r="BG836" s="120">
        <f>IF(N836="zákl. přenesená",J836,0)</f>
        <v>0</v>
      </c>
      <c r="BH836" s="120">
        <f>IF(N836="sníž. přenesená",J836,0)</f>
        <v>0</v>
      </c>
      <c r="BI836" s="120">
        <f>IF(N836="nulová",J836,0)</f>
        <v>0</v>
      </c>
      <c r="BJ836" s="2" t="s">
        <v>83</v>
      </c>
      <c r="BK836" s="120">
        <f>ROUND(I836*H836,2)</f>
        <v>0</v>
      </c>
      <c r="BL836" s="2" t="s">
        <v>199</v>
      </c>
      <c r="BM836" s="119" t="s">
        <v>945</v>
      </c>
    </row>
    <row r="837" spans="1:65" s="14" customFormat="1" ht="39" x14ac:dyDescent="0.2">
      <c r="A837" s="10"/>
      <c r="B837" s="11"/>
      <c r="C837" s="10"/>
      <c r="D837" s="121" t="s">
        <v>94</v>
      </c>
      <c r="E837" s="10"/>
      <c r="F837" s="122" t="s">
        <v>946</v>
      </c>
      <c r="G837" s="10"/>
      <c r="H837" s="10"/>
      <c r="I837" s="12"/>
      <c r="J837" s="10"/>
      <c r="K837" s="10"/>
      <c r="L837" s="11"/>
      <c r="M837" s="123"/>
      <c r="N837" s="124"/>
      <c r="O837" s="116"/>
      <c r="P837" s="116"/>
      <c r="Q837" s="116"/>
      <c r="R837" s="116"/>
      <c r="S837" s="116"/>
      <c r="T837" s="125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T837" s="2" t="s">
        <v>94</v>
      </c>
      <c r="AU837" s="2" t="s">
        <v>2</v>
      </c>
    </row>
    <row r="838" spans="1:65" s="126" customFormat="1" x14ac:dyDescent="0.2">
      <c r="B838" s="127"/>
      <c r="D838" s="121" t="s">
        <v>96</v>
      </c>
      <c r="E838" s="128" t="s">
        <v>10</v>
      </c>
      <c r="F838" s="129" t="s">
        <v>893</v>
      </c>
      <c r="H838" s="128" t="s">
        <v>10</v>
      </c>
      <c r="I838" s="130"/>
      <c r="L838" s="127"/>
      <c r="M838" s="131"/>
      <c r="N838" s="132"/>
      <c r="O838" s="132"/>
      <c r="P838" s="132"/>
      <c r="Q838" s="132"/>
      <c r="R838" s="132"/>
      <c r="S838" s="132"/>
      <c r="T838" s="133"/>
      <c r="AT838" s="128" t="s">
        <v>96</v>
      </c>
      <c r="AU838" s="128" t="s">
        <v>2</v>
      </c>
      <c r="AV838" s="126" t="s">
        <v>83</v>
      </c>
      <c r="AW838" s="126" t="s">
        <v>98</v>
      </c>
      <c r="AX838" s="126" t="s">
        <v>84</v>
      </c>
      <c r="AY838" s="128" t="s">
        <v>85</v>
      </c>
    </row>
    <row r="839" spans="1:65" s="134" customFormat="1" ht="22.5" x14ac:dyDescent="0.2">
      <c r="B839" s="135"/>
      <c r="D839" s="121" t="s">
        <v>96</v>
      </c>
      <c r="E839" s="136" t="s">
        <v>10</v>
      </c>
      <c r="F839" s="137" t="s">
        <v>947</v>
      </c>
      <c r="H839" s="138">
        <v>1623.49</v>
      </c>
      <c r="I839" s="139"/>
      <c r="L839" s="135"/>
      <c r="M839" s="140"/>
      <c r="N839" s="141"/>
      <c r="O839" s="141"/>
      <c r="P839" s="141"/>
      <c r="Q839" s="141"/>
      <c r="R839" s="141"/>
      <c r="S839" s="141"/>
      <c r="T839" s="142"/>
      <c r="AT839" s="136" t="s">
        <v>96</v>
      </c>
      <c r="AU839" s="136" t="s">
        <v>2</v>
      </c>
      <c r="AV839" s="134" t="s">
        <v>2</v>
      </c>
      <c r="AW839" s="134" t="s">
        <v>98</v>
      </c>
      <c r="AX839" s="134" t="s">
        <v>84</v>
      </c>
      <c r="AY839" s="136" t="s">
        <v>85</v>
      </c>
    </row>
    <row r="840" spans="1:65" s="134" customFormat="1" x14ac:dyDescent="0.2">
      <c r="B840" s="135"/>
      <c r="D840" s="121" t="s">
        <v>96</v>
      </c>
      <c r="E840" s="136" t="s">
        <v>10</v>
      </c>
      <c r="F840" s="137" t="s">
        <v>895</v>
      </c>
      <c r="H840" s="138">
        <v>175.04400000000001</v>
      </c>
      <c r="I840" s="139"/>
      <c r="L840" s="135"/>
      <c r="M840" s="140"/>
      <c r="N840" s="141"/>
      <c r="O840" s="141"/>
      <c r="P840" s="141"/>
      <c r="Q840" s="141"/>
      <c r="R840" s="141"/>
      <c r="S840" s="141"/>
      <c r="T840" s="142"/>
      <c r="AT840" s="136" t="s">
        <v>96</v>
      </c>
      <c r="AU840" s="136" t="s">
        <v>2</v>
      </c>
      <c r="AV840" s="134" t="s">
        <v>2</v>
      </c>
      <c r="AW840" s="134" t="s">
        <v>98</v>
      </c>
      <c r="AX840" s="134" t="s">
        <v>84</v>
      </c>
      <c r="AY840" s="136" t="s">
        <v>85</v>
      </c>
    </row>
    <row r="841" spans="1:65" s="134" customFormat="1" x14ac:dyDescent="0.2">
      <c r="B841" s="135"/>
      <c r="D841" s="121" t="s">
        <v>96</v>
      </c>
      <c r="E841" s="136" t="s">
        <v>10</v>
      </c>
      <c r="F841" s="137" t="s">
        <v>896</v>
      </c>
      <c r="H841" s="138">
        <v>91.08</v>
      </c>
      <c r="I841" s="139"/>
      <c r="L841" s="135"/>
      <c r="M841" s="140"/>
      <c r="N841" s="141"/>
      <c r="O841" s="141"/>
      <c r="P841" s="141"/>
      <c r="Q841" s="141"/>
      <c r="R841" s="141"/>
      <c r="S841" s="141"/>
      <c r="T841" s="142"/>
      <c r="AT841" s="136" t="s">
        <v>96</v>
      </c>
      <c r="AU841" s="136" t="s">
        <v>2</v>
      </c>
      <c r="AV841" s="134" t="s">
        <v>2</v>
      </c>
      <c r="AW841" s="134" t="s">
        <v>98</v>
      </c>
      <c r="AX841" s="134" t="s">
        <v>84</v>
      </c>
      <c r="AY841" s="136" t="s">
        <v>85</v>
      </c>
    </row>
    <row r="842" spans="1:65" s="134" customFormat="1" ht="22.5" x14ac:dyDescent="0.2">
      <c r="B842" s="135"/>
      <c r="D842" s="121" t="s">
        <v>96</v>
      </c>
      <c r="E842" s="136" t="s">
        <v>10</v>
      </c>
      <c r="F842" s="137" t="s">
        <v>897</v>
      </c>
      <c r="H842" s="138">
        <v>6.4139999999999997</v>
      </c>
      <c r="I842" s="139"/>
      <c r="L842" s="135"/>
      <c r="M842" s="140"/>
      <c r="N842" s="141"/>
      <c r="O842" s="141"/>
      <c r="P842" s="141"/>
      <c r="Q842" s="141"/>
      <c r="R842" s="141"/>
      <c r="S842" s="141"/>
      <c r="T842" s="142"/>
      <c r="AT842" s="136" t="s">
        <v>96</v>
      </c>
      <c r="AU842" s="136" t="s">
        <v>2</v>
      </c>
      <c r="AV842" s="134" t="s">
        <v>2</v>
      </c>
      <c r="AW842" s="134" t="s">
        <v>98</v>
      </c>
      <c r="AX842" s="134" t="s">
        <v>84</v>
      </c>
      <c r="AY842" s="136" t="s">
        <v>85</v>
      </c>
    </row>
    <row r="843" spans="1:65" s="143" customFormat="1" x14ac:dyDescent="0.2">
      <c r="B843" s="144"/>
      <c r="D843" s="121" t="s">
        <v>96</v>
      </c>
      <c r="E843" s="145" t="s">
        <v>10</v>
      </c>
      <c r="F843" s="146" t="s">
        <v>102</v>
      </c>
      <c r="H843" s="147">
        <v>1896.028</v>
      </c>
      <c r="I843" s="148"/>
      <c r="L843" s="144"/>
      <c r="M843" s="149"/>
      <c r="N843" s="150"/>
      <c r="O843" s="150"/>
      <c r="P843" s="150"/>
      <c r="Q843" s="150"/>
      <c r="R843" s="150"/>
      <c r="S843" s="150"/>
      <c r="T843" s="151"/>
      <c r="AT843" s="145" t="s">
        <v>96</v>
      </c>
      <c r="AU843" s="145" t="s">
        <v>2</v>
      </c>
      <c r="AV843" s="143" t="s">
        <v>92</v>
      </c>
      <c r="AW843" s="143" t="s">
        <v>98</v>
      </c>
      <c r="AX843" s="143" t="s">
        <v>83</v>
      </c>
      <c r="AY843" s="145" t="s">
        <v>85</v>
      </c>
    </row>
    <row r="844" spans="1:65" s="14" customFormat="1" ht="32.450000000000003" customHeight="1" x14ac:dyDescent="0.2">
      <c r="A844" s="10"/>
      <c r="B844" s="106"/>
      <c r="C844" s="107" t="s">
        <v>948</v>
      </c>
      <c r="D844" s="107" t="s">
        <v>87</v>
      </c>
      <c r="E844" s="108" t="s">
        <v>949</v>
      </c>
      <c r="F844" s="109" t="s">
        <v>950</v>
      </c>
      <c r="G844" s="110" t="s">
        <v>144</v>
      </c>
      <c r="H844" s="111">
        <v>298.60000000000002</v>
      </c>
      <c r="I844" s="112"/>
      <c r="J844" s="113">
        <f>ROUND(I844*H844,2)</f>
        <v>0</v>
      </c>
      <c r="K844" s="109" t="s">
        <v>91</v>
      </c>
      <c r="L844" s="11"/>
      <c r="M844" s="114" t="s">
        <v>10</v>
      </c>
      <c r="N844" s="115" t="s">
        <v>27</v>
      </c>
      <c r="O844" s="116"/>
      <c r="P844" s="117">
        <f>O844*H844</f>
        <v>0</v>
      </c>
      <c r="Q844" s="117">
        <v>2.7999999999999998E-4</v>
      </c>
      <c r="R844" s="117">
        <f>Q844*H844</f>
        <v>8.3608000000000002E-2</v>
      </c>
      <c r="S844" s="117">
        <v>0</v>
      </c>
      <c r="T844" s="118">
        <f>S844*H844</f>
        <v>0</v>
      </c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R844" s="119" t="s">
        <v>199</v>
      </c>
      <c r="AT844" s="119" t="s">
        <v>87</v>
      </c>
      <c r="AU844" s="119" t="s">
        <v>2</v>
      </c>
      <c r="AY844" s="2" t="s">
        <v>85</v>
      </c>
      <c r="BE844" s="120">
        <f>IF(N844="základní",J844,0)</f>
        <v>0</v>
      </c>
      <c r="BF844" s="120">
        <f>IF(N844="snížená",J844,0)</f>
        <v>0</v>
      </c>
      <c r="BG844" s="120">
        <f>IF(N844="zákl. přenesená",J844,0)</f>
        <v>0</v>
      </c>
      <c r="BH844" s="120">
        <f>IF(N844="sníž. přenesená",J844,0)</f>
        <v>0</v>
      </c>
      <c r="BI844" s="120">
        <f>IF(N844="nulová",J844,0)</f>
        <v>0</v>
      </c>
      <c r="BJ844" s="2" t="s">
        <v>83</v>
      </c>
      <c r="BK844" s="120">
        <f>ROUND(I844*H844,2)</f>
        <v>0</v>
      </c>
      <c r="BL844" s="2" t="s">
        <v>199</v>
      </c>
      <c r="BM844" s="119" t="s">
        <v>951</v>
      </c>
    </row>
    <row r="845" spans="1:65" s="14" customFormat="1" ht="39" x14ac:dyDescent="0.2">
      <c r="A845" s="10"/>
      <c r="B845" s="11"/>
      <c r="C845" s="10"/>
      <c r="D845" s="121" t="s">
        <v>94</v>
      </c>
      <c r="E845" s="10"/>
      <c r="F845" s="122" t="s">
        <v>952</v>
      </c>
      <c r="G845" s="10"/>
      <c r="H845" s="10"/>
      <c r="I845" s="12"/>
      <c r="J845" s="10"/>
      <c r="K845" s="10"/>
      <c r="L845" s="11"/>
      <c r="M845" s="123"/>
      <c r="N845" s="124"/>
      <c r="O845" s="116"/>
      <c r="P845" s="116"/>
      <c r="Q845" s="116"/>
      <c r="R845" s="116"/>
      <c r="S845" s="116"/>
      <c r="T845" s="125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T845" s="2" t="s">
        <v>94</v>
      </c>
      <c r="AU845" s="2" t="s">
        <v>2</v>
      </c>
    </row>
    <row r="846" spans="1:65" s="126" customFormat="1" x14ac:dyDescent="0.2">
      <c r="B846" s="127"/>
      <c r="D846" s="121" t="s">
        <v>96</v>
      </c>
      <c r="E846" s="128" t="s">
        <v>10</v>
      </c>
      <c r="F846" s="129" t="s">
        <v>893</v>
      </c>
      <c r="H846" s="128" t="s">
        <v>10</v>
      </c>
      <c r="I846" s="130"/>
      <c r="L846" s="127"/>
      <c r="M846" s="131"/>
      <c r="N846" s="132"/>
      <c r="O846" s="132"/>
      <c r="P846" s="132"/>
      <c r="Q846" s="132"/>
      <c r="R846" s="132"/>
      <c r="S846" s="132"/>
      <c r="T846" s="133"/>
      <c r="AT846" s="128" t="s">
        <v>96</v>
      </c>
      <c r="AU846" s="128" t="s">
        <v>2</v>
      </c>
      <c r="AV846" s="126" t="s">
        <v>83</v>
      </c>
      <c r="AW846" s="126" t="s">
        <v>98</v>
      </c>
      <c r="AX846" s="126" t="s">
        <v>84</v>
      </c>
      <c r="AY846" s="128" t="s">
        <v>85</v>
      </c>
    </row>
    <row r="847" spans="1:65" s="134" customFormat="1" x14ac:dyDescent="0.2">
      <c r="B847" s="135"/>
      <c r="D847" s="121" t="s">
        <v>96</v>
      </c>
      <c r="E847" s="136" t="s">
        <v>10</v>
      </c>
      <c r="F847" s="137" t="s">
        <v>953</v>
      </c>
      <c r="H847" s="138">
        <v>298.60000000000002</v>
      </c>
      <c r="I847" s="139"/>
      <c r="L847" s="135"/>
      <c r="M847" s="140"/>
      <c r="N847" s="141"/>
      <c r="O847" s="141"/>
      <c r="P847" s="141"/>
      <c r="Q847" s="141"/>
      <c r="R847" s="141"/>
      <c r="S847" s="141"/>
      <c r="T847" s="142"/>
      <c r="AT847" s="136" t="s">
        <v>96</v>
      </c>
      <c r="AU847" s="136" t="s">
        <v>2</v>
      </c>
      <c r="AV847" s="134" t="s">
        <v>2</v>
      </c>
      <c r="AW847" s="134" t="s">
        <v>98</v>
      </c>
      <c r="AX847" s="134" t="s">
        <v>84</v>
      </c>
      <c r="AY847" s="136" t="s">
        <v>85</v>
      </c>
    </row>
    <row r="848" spans="1:65" s="143" customFormat="1" x14ac:dyDescent="0.2">
      <c r="B848" s="144"/>
      <c r="D848" s="121" t="s">
        <v>96</v>
      </c>
      <c r="E848" s="145" t="s">
        <v>10</v>
      </c>
      <c r="F848" s="146" t="s">
        <v>102</v>
      </c>
      <c r="H848" s="147">
        <v>298.60000000000002</v>
      </c>
      <c r="I848" s="148"/>
      <c r="L848" s="144"/>
      <c r="M848" s="149"/>
      <c r="N848" s="150"/>
      <c r="O848" s="150"/>
      <c r="P848" s="150"/>
      <c r="Q848" s="150"/>
      <c r="R848" s="150"/>
      <c r="S848" s="150"/>
      <c r="T848" s="151"/>
      <c r="AT848" s="145" t="s">
        <v>96</v>
      </c>
      <c r="AU848" s="145" t="s">
        <v>2</v>
      </c>
      <c r="AV848" s="143" t="s">
        <v>92</v>
      </c>
      <c r="AW848" s="143" t="s">
        <v>98</v>
      </c>
      <c r="AX848" s="143" t="s">
        <v>83</v>
      </c>
      <c r="AY848" s="145" t="s">
        <v>85</v>
      </c>
    </row>
    <row r="849" spans="1:65" s="14" customFormat="1" ht="32.450000000000003" customHeight="1" x14ac:dyDescent="0.2">
      <c r="A849" s="10"/>
      <c r="B849" s="106"/>
      <c r="C849" s="107" t="s">
        <v>954</v>
      </c>
      <c r="D849" s="107" t="s">
        <v>87</v>
      </c>
      <c r="E849" s="108" t="s">
        <v>955</v>
      </c>
      <c r="F849" s="109" t="s">
        <v>956</v>
      </c>
      <c r="G849" s="110" t="s">
        <v>144</v>
      </c>
      <c r="H849" s="111">
        <v>272.53800000000001</v>
      </c>
      <c r="I849" s="112"/>
      <c r="J849" s="113">
        <f>ROUND(I849*H849,2)</f>
        <v>0</v>
      </c>
      <c r="K849" s="109" t="s">
        <v>91</v>
      </c>
      <c r="L849" s="11"/>
      <c r="M849" s="114" t="s">
        <v>10</v>
      </c>
      <c r="N849" s="115" t="s">
        <v>27</v>
      </c>
      <c r="O849" s="116"/>
      <c r="P849" s="117">
        <f>O849*H849</f>
        <v>0</v>
      </c>
      <c r="Q849" s="117">
        <v>4.2999999999999999E-4</v>
      </c>
      <c r="R849" s="117">
        <f>Q849*H849</f>
        <v>0.11719134</v>
      </c>
      <c r="S849" s="117">
        <v>0</v>
      </c>
      <c r="T849" s="118">
        <f>S849*H849</f>
        <v>0</v>
      </c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R849" s="119" t="s">
        <v>199</v>
      </c>
      <c r="AT849" s="119" t="s">
        <v>87</v>
      </c>
      <c r="AU849" s="119" t="s">
        <v>2</v>
      </c>
      <c r="AY849" s="2" t="s">
        <v>85</v>
      </c>
      <c r="BE849" s="120">
        <f>IF(N849="základní",J849,0)</f>
        <v>0</v>
      </c>
      <c r="BF849" s="120">
        <f>IF(N849="snížená",J849,0)</f>
        <v>0</v>
      </c>
      <c r="BG849" s="120">
        <f>IF(N849="zákl. přenesená",J849,0)</f>
        <v>0</v>
      </c>
      <c r="BH849" s="120">
        <f>IF(N849="sníž. přenesená",J849,0)</f>
        <v>0</v>
      </c>
      <c r="BI849" s="120">
        <f>IF(N849="nulová",J849,0)</f>
        <v>0</v>
      </c>
      <c r="BJ849" s="2" t="s">
        <v>83</v>
      </c>
      <c r="BK849" s="120">
        <f>ROUND(I849*H849,2)</f>
        <v>0</v>
      </c>
      <c r="BL849" s="2" t="s">
        <v>199</v>
      </c>
      <c r="BM849" s="119" t="s">
        <v>957</v>
      </c>
    </row>
    <row r="850" spans="1:65" s="14" customFormat="1" ht="39" x14ac:dyDescent="0.2">
      <c r="A850" s="10"/>
      <c r="B850" s="11"/>
      <c r="C850" s="10"/>
      <c r="D850" s="121" t="s">
        <v>94</v>
      </c>
      <c r="E850" s="10"/>
      <c r="F850" s="122" t="s">
        <v>958</v>
      </c>
      <c r="G850" s="10"/>
      <c r="H850" s="10"/>
      <c r="I850" s="12"/>
      <c r="J850" s="10"/>
      <c r="K850" s="10"/>
      <c r="L850" s="11"/>
      <c r="M850" s="123"/>
      <c r="N850" s="124"/>
      <c r="O850" s="116"/>
      <c r="P850" s="116"/>
      <c r="Q850" s="116"/>
      <c r="R850" s="116"/>
      <c r="S850" s="116"/>
      <c r="T850" s="125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T850" s="2" t="s">
        <v>94</v>
      </c>
      <c r="AU850" s="2" t="s">
        <v>2</v>
      </c>
    </row>
    <row r="851" spans="1:65" s="126" customFormat="1" x14ac:dyDescent="0.2">
      <c r="B851" s="127"/>
      <c r="D851" s="121" t="s">
        <v>96</v>
      </c>
      <c r="E851" s="128" t="s">
        <v>10</v>
      </c>
      <c r="F851" s="129" t="s">
        <v>893</v>
      </c>
      <c r="H851" s="128" t="s">
        <v>10</v>
      </c>
      <c r="I851" s="130"/>
      <c r="L851" s="127"/>
      <c r="M851" s="131"/>
      <c r="N851" s="132"/>
      <c r="O851" s="132"/>
      <c r="P851" s="132"/>
      <c r="Q851" s="132"/>
      <c r="R851" s="132"/>
      <c r="S851" s="132"/>
      <c r="T851" s="133"/>
      <c r="AT851" s="128" t="s">
        <v>96</v>
      </c>
      <c r="AU851" s="128" t="s">
        <v>2</v>
      </c>
      <c r="AV851" s="126" t="s">
        <v>83</v>
      </c>
      <c r="AW851" s="126" t="s">
        <v>98</v>
      </c>
      <c r="AX851" s="126" t="s">
        <v>84</v>
      </c>
      <c r="AY851" s="128" t="s">
        <v>85</v>
      </c>
    </row>
    <row r="852" spans="1:65" s="134" customFormat="1" x14ac:dyDescent="0.2">
      <c r="B852" s="135"/>
      <c r="D852" s="121" t="s">
        <v>96</v>
      </c>
      <c r="E852" s="136" t="s">
        <v>10</v>
      </c>
      <c r="F852" s="137" t="s">
        <v>895</v>
      </c>
      <c r="H852" s="138">
        <v>175.04400000000001</v>
      </c>
      <c r="I852" s="139"/>
      <c r="L852" s="135"/>
      <c r="M852" s="140"/>
      <c r="N852" s="141"/>
      <c r="O852" s="141"/>
      <c r="P852" s="141"/>
      <c r="Q852" s="141"/>
      <c r="R852" s="141"/>
      <c r="S852" s="141"/>
      <c r="T852" s="142"/>
      <c r="AT852" s="136" t="s">
        <v>96</v>
      </c>
      <c r="AU852" s="136" t="s">
        <v>2</v>
      </c>
      <c r="AV852" s="134" t="s">
        <v>2</v>
      </c>
      <c r="AW852" s="134" t="s">
        <v>98</v>
      </c>
      <c r="AX852" s="134" t="s">
        <v>84</v>
      </c>
      <c r="AY852" s="136" t="s">
        <v>85</v>
      </c>
    </row>
    <row r="853" spans="1:65" s="134" customFormat="1" x14ac:dyDescent="0.2">
      <c r="B853" s="135"/>
      <c r="D853" s="121" t="s">
        <v>96</v>
      </c>
      <c r="E853" s="136" t="s">
        <v>10</v>
      </c>
      <c r="F853" s="137" t="s">
        <v>896</v>
      </c>
      <c r="H853" s="138">
        <v>91.08</v>
      </c>
      <c r="I853" s="139"/>
      <c r="L853" s="135"/>
      <c r="M853" s="140"/>
      <c r="N853" s="141"/>
      <c r="O853" s="141"/>
      <c r="P853" s="141"/>
      <c r="Q853" s="141"/>
      <c r="R853" s="141"/>
      <c r="S853" s="141"/>
      <c r="T853" s="142"/>
      <c r="AT853" s="136" t="s">
        <v>96</v>
      </c>
      <c r="AU853" s="136" t="s">
        <v>2</v>
      </c>
      <c r="AV853" s="134" t="s">
        <v>2</v>
      </c>
      <c r="AW853" s="134" t="s">
        <v>98</v>
      </c>
      <c r="AX853" s="134" t="s">
        <v>84</v>
      </c>
      <c r="AY853" s="136" t="s">
        <v>85</v>
      </c>
    </row>
    <row r="854" spans="1:65" s="134" customFormat="1" ht="22.5" x14ac:dyDescent="0.2">
      <c r="B854" s="135"/>
      <c r="D854" s="121" t="s">
        <v>96</v>
      </c>
      <c r="E854" s="136" t="s">
        <v>10</v>
      </c>
      <c r="F854" s="137" t="s">
        <v>959</v>
      </c>
      <c r="H854" s="138">
        <v>6.4139999999999997</v>
      </c>
      <c r="I854" s="139"/>
      <c r="L854" s="135"/>
      <c r="M854" s="140"/>
      <c r="N854" s="141"/>
      <c r="O854" s="141"/>
      <c r="P854" s="141"/>
      <c r="Q854" s="141"/>
      <c r="R854" s="141"/>
      <c r="S854" s="141"/>
      <c r="T854" s="142"/>
      <c r="AT854" s="136" t="s">
        <v>96</v>
      </c>
      <c r="AU854" s="136" t="s">
        <v>2</v>
      </c>
      <c r="AV854" s="134" t="s">
        <v>2</v>
      </c>
      <c r="AW854" s="134" t="s">
        <v>98</v>
      </c>
      <c r="AX854" s="134" t="s">
        <v>84</v>
      </c>
      <c r="AY854" s="136" t="s">
        <v>85</v>
      </c>
    </row>
    <row r="855" spans="1:65" s="143" customFormat="1" x14ac:dyDescent="0.2">
      <c r="B855" s="144"/>
      <c r="D855" s="121" t="s">
        <v>96</v>
      </c>
      <c r="E855" s="145" t="s">
        <v>10</v>
      </c>
      <c r="F855" s="146" t="s">
        <v>102</v>
      </c>
      <c r="H855" s="147">
        <v>272.53800000000001</v>
      </c>
      <c r="I855" s="148"/>
      <c r="L855" s="144"/>
      <c r="M855" s="149"/>
      <c r="N855" s="150"/>
      <c r="O855" s="150"/>
      <c r="P855" s="150"/>
      <c r="Q855" s="150"/>
      <c r="R855" s="150"/>
      <c r="S855" s="150"/>
      <c r="T855" s="151"/>
      <c r="AT855" s="145" t="s">
        <v>96</v>
      </c>
      <c r="AU855" s="145" t="s">
        <v>2</v>
      </c>
      <c r="AV855" s="143" t="s">
        <v>92</v>
      </c>
      <c r="AW855" s="143" t="s">
        <v>98</v>
      </c>
      <c r="AX855" s="143" t="s">
        <v>83</v>
      </c>
      <c r="AY855" s="145" t="s">
        <v>85</v>
      </c>
    </row>
    <row r="856" spans="1:65" s="14" customFormat="1" ht="32.450000000000003" customHeight="1" x14ac:dyDescent="0.2">
      <c r="A856" s="10"/>
      <c r="B856" s="106"/>
      <c r="C856" s="152" t="s">
        <v>960</v>
      </c>
      <c r="D856" s="152" t="s">
        <v>128</v>
      </c>
      <c r="E856" s="153" t="s">
        <v>961</v>
      </c>
      <c r="F856" s="154" t="s">
        <v>962</v>
      </c>
      <c r="G856" s="155" t="s">
        <v>144</v>
      </c>
      <c r="H856" s="156">
        <v>2523.8229999999999</v>
      </c>
      <c r="I856" s="157"/>
      <c r="J856" s="158">
        <f>ROUND(I856*H856,2)</f>
        <v>0</v>
      </c>
      <c r="K856" s="154" t="s">
        <v>10</v>
      </c>
      <c r="L856" s="159"/>
      <c r="M856" s="160" t="s">
        <v>10</v>
      </c>
      <c r="N856" s="161" t="s">
        <v>27</v>
      </c>
      <c r="O856" s="116"/>
      <c r="P856" s="117">
        <f>O856*H856</f>
        <v>0</v>
      </c>
      <c r="Q856" s="117">
        <v>5.0000000000000001E-4</v>
      </c>
      <c r="R856" s="117">
        <f>Q856*H856</f>
        <v>1.2619114999999999</v>
      </c>
      <c r="S856" s="117">
        <v>0</v>
      </c>
      <c r="T856" s="118">
        <f>S856*H856</f>
        <v>0</v>
      </c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R856" s="119" t="s">
        <v>301</v>
      </c>
      <c r="AT856" s="119" t="s">
        <v>128</v>
      </c>
      <c r="AU856" s="119" t="s">
        <v>2</v>
      </c>
      <c r="AY856" s="2" t="s">
        <v>85</v>
      </c>
      <c r="BE856" s="120">
        <f>IF(N856="základní",J856,0)</f>
        <v>0</v>
      </c>
      <c r="BF856" s="120">
        <f>IF(N856="snížená",J856,0)</f>
        <v>0</v>
      </c>
      <c r="BG856" s="120">
        <f>IF(N856="zákl. přenesená",J856,0)</f>
        <v>0</v>
      </c>
      <c r="BH856" s="120">
        <f>IF(N856="sníž. přenesená",J856,0)</f>
        <v>0</v>
      </c>
      <c r="BI856" s="120">
        <f>IF(N856="nulová",J856,0)</f>
        <v>0</v>
      </c>
      <c r="BJ856" s="2" t="s">
        <v>83</v>
      </c>
      <c r="BK856" s="120">
        <f>ROUND(I856*H856,2)</f>
        <v>0</v>
      </c>
      <c r="BL856" s="2" t="s">
        <v>199</v>
      </c>
      <c r="BM856" s="119" t="s">
        <v>963</v>
      </c>
    </row>
    <row r="857" spans="1:65" s="14" customFormat="1" ht="29.25" x14ac:dyDescent="0.2">
      <c r="A857" s="10"/>
      <c r="B857" s="11"/>
      <c r="C857" s="10"/>
      <c r="D857" s="121" t="s">
        <v>94</v>
      </c>
      <c r="E857" s="10"/>
      <c r="F857" s="122" t="s">
        <v>962</v>
      </c>
      <c r="G857" s="10"/>
      <c r="H857" s="10"/>
      <c r="I857" s="12"/>
      <c r="J857" s="10"/>
      <c r="K857" s="10"/>
      <c r="L857" s="11"/>
      <c r="M857" s="123"/>
      <c r="N857" s="124"/>
      <c r="O857" s="116"/>
      <c r="P857" s="116"/>
      <c r="Q857" s="116"/>
      <c r="R857" s="116"/>
      <c r="S857" s="116"/>
      <c r="T857" s="125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T857" s="2" t="s">
        <v>94</v>
      </c>
      <c r="AU857" s="2" t="s">
        <v>2</v>
      </c>
    </row>
    <row r="858" spans="1:65" s="126" customFormat="1" x14ac:dyDescent="0.2">
      <c r="B858" s="127"/>
      <c r="D858" s="121" t="s">
        <v>96</v>
      </c>
      <c r="E858" s="128" t="s">
        <v>10</v>
      </c>
      <c r="F858" s="129" t="s">
        <v>893</v>
      </c>
      <c r="H858" s="128" t="s">
        <v>10</v>
      </c>
      <c r="I858" s="130"/>
      <c r="L858" s="127"/>
      <c r="M858" s="131"/>
      <c r="N858" s="132"/>
      <c r="O858" s="132"/>
      <c r="P858" s="132"/>
      <c r="Q858" s="132"/>
      <c r="R858" s="132"/>
      <c r="S858" s="132"/>
      <c r="T858" s="133"/>
      <c r="AT858" s="128" t="s">
        <v>96</v>
      </c>
      <c r="AU858" s="128" t="s">
        <v>2</v>
      </c>
      <c r="AV858" s="126" t="s">
        <v>83</v>
      </c>
      <c r="AW858" s="126" t="s">
        <v>98</v>
      </c>
      <c r="AX858" s="126" t="s">
        <v>84</v>
      </c>
      <c r="AY858" s="128" t="s">
        <v>85</v>
      </c>
    </row>
    <row r="859" spans="1:65" s="134" customFormat="1" ht="22.5" x14ac:dyDescent="0.2">
      <c r="B859" s="135"/>
      <c r="D859" s="121" t="s">
        <v>96</v>
      </c>
      <c r="E859" s="136" t="s">
        <v>10</v>
      </c>
      <c r="F859" s="137" t="s">
        <v>964</v>
      </c>
      <c r="H859" s="138">
        <v>2210.404</v>
      </c>
      <c r="I859" s="139"/>
      <c r="L859" s="135"/>
      <c r="M859" s="140"/>
      <c r="N859" s="141"/>
      <c r="O859" s="141"/>
      <c r="P859" s="141"/>
      <c r="Q859" s="141"/>
      <c r="R859" s="141"/>
      <c r="S859" s="141"/>
      <c r="T859" s="142"/>
      <c r="AT859" s="136" t="s">
        <v>96</v>
      </c>
      <c r="AU859" s="136" t="s">
        <v>2</v>
      </c>
      <c r="AV859" s="134" t="s">
        <v>2</v>
      </c>
      <c r="AW859" s="134" t="s">
        <v>98</v>
      </c>
      <c r="AX859" s="134" t="s">
        <v>84</v>
      </c>
      <c r="AY859" s="136" t="s">
        <v>85</v>
      </c>
    </row>
    <row r="860" spans="1:65" s="134" customFormat="1" x14ac:dyDescent="0.2">
      <c r="B860" s="135"/>
      <c r="D860" s="121" t="s">
        <v>96</v>
      </c>
      <c r="E860" s="136" t="s">
        <v>10</v>
      </c>
      <c r="F860" s="137" t="s">
        <v>965</v>
      </c>
      <c r="H860" s="138">
        <v>201.30099999999999</v>
      </c>
      <c r="I860" s="139"/>
      <c r="L860" s="135"/>
      <c r="M860" s="140"/>
      <c r="N860" s="141"/>
      <c r="O860" s="141"/>
      <c r="P860" s="141"/>
      <c r="Q860" s="141"/>
      <c r="R860" s="141"/>
      <c r="S860" s="141"/>
      <c r="T860" s="142"/>
      <c r="AT860" s="136" t="s">
        <v>96</v>
      </c>
      <c r="AU860" s="136" t="s">
        <v>2</v>
      </c>
      <c r="AV860" s="134" t="s">
        <v>2</v>
      </c>
      <c r="AW860" s="134" t="s">
        <v>98</v>
      </c>
      <c r="AX860" s="134" t="s">
        <v>84</v>
      </c>
      <c r="AY860" s="136" t="s">
        <v>85</v>
      </c>
    </row>
    <row r="861" spans="1:65" s="134" customFormat="1" x14ac:dyDescent="0.2">
      <c r="B861" s="135"/>
      <c r="D861" s="121" t="s">
        <v>96</v>
      </c>
      <c r="E861" s="136" t="s">
        <v>10</v>
      </c>
      <c r="F861" s="137" t="s">
        <v>966</v>
      </c>
      <c r="H861" s="138">
        <v>104.742</v>
      </c>
      <c r="I861" s="139"/>
      <c r="L861" s="135"/>
      <c r="M861" s="140"/>
      <c r="N861" s="141"/>
      <c r="O861" s="141"/>
      <c r="P861" s="141"/>
      <c r="Q861" s="141"/>
      <c r="R861" s="141"/>
      <c r="S861" s="141"/>
      <c r="T861" s="142"/>
      <c r="AT861" s="136" t="s">
        <v>96</v>
      </c>
      <c r="AU861" s="136" t="s">
        <v>2</v>
      </c>
      <c r="AV861" s="134" t="s">
        <v>2</v>
      </c>
      <c r="AW861" s="134" t="s">
        <v>98</v>
      </c>
      <c r="AX861" s="134" t="s">
        <v>84</v>
      </c>
      <c r="AY861" s="136" t="s">
        <v>85</v>
      </c>
    </row>
    <row r="862" spans="1:65" s="134" customFormat="1" ht="22.5" x14ac:dyDescent="0.2">
      <c r="B862" s="135"/>
      <c r="D862" s="121" t="s">
        <v>96</v>
      </c>
      <c r="E862" s="136" t="s">
        <v>10</v>
      </c>
      <c r="F862" s="137" t="s">
        <v>967</v>
      </c>
      <c r="H862" s="138">
        <v>7.3760000000000003</v>
      </c>
      <c r="I862" s="139"/>
      <c r="L862" s="135"/>
      <c r="M862" s="140"/>
      <c r="N862" s="141"/>
      <c r="O862" s="141"/>
      <c r="P862" s="141"/>
      <c r="Q862" s="141"/>
      <c r="R862" s="141"/>
      <c r="S862" s="141"/>
      <c r="T862" s="142"/>
      <c r="AT862" s="136" t="s">
        <v>96</v>
      </c>
      <c r="AU862" s="136" t="s">
        <v>2</v>
      </c>
      <c r="AV862" s="134" t="s">
        <v>2</v>
      </c>
      <c r="AW862" s="134" t="s">
        <v>98</v>
      </c>
      <c r="AX862" s="134" t="s">
        <v>84</v>
      </c>
      <c r="AY862" s="136" t="s">
        <v>85</v>
      </c>
    </row>
    <row r="863" spans="1:65" s="143" customFormat="1" x14ac:dyDescent="0.2">
      <c r="B863" s="144"/>
      <c r="D863" s="121" t="s">
        <v>96</v>
      </c>
      <c r="E863" s="145" t="s">
        <v>10</v>
      </c>
      <c r="F863" s="146" t="s">
        <v>102</v>
      </c>
      <c r="H863" s="147">
        <v>2523.8229999999999</v>
      </c>
      <c r="I863" s="148"/>
      <c r="L863" s="144"/>
      <c r="M863" s="149"/>
      <c r="N863" s="150"/>
      <c r="O863" s="150"/>
      <c r="P863" s="150"/>
      <c r="Q863" s="150"/>
      <c r="R863" s="150"/>
      <c r="S863" s="150"/>
      <c r="T863" s="151"/>
      <c r="AT863" s="145" t="s">
        <v>96</v>
      </c>
      <c r="AU863" s="145" t="s">
        <v>2</v>
      </c>
      <c r="AV863" s="143" t="s">
        <v>92</v>
      </c>
      <c r="AW863" s="143" t="s">
        <v>98</v>
      </c>
      <c r="AX863" s="143" t="s">
        <v>83</v>
      </c>
      <c r="AY863" s="145" t="s">
        <v>85</v>
      </c>
    </row>
    <row r="864" spans="1:65" s="14" customFormat="1" ht="21.6" customHeight="1" x14ac:dyDescent="0.2">
      <c r="A864" s="10"/>
      <c r="B864" s="106"/>
      <c r="C864" s="107" t="s">
        <v>968</v>
      </c>
      <c r="D864" s="107" t="s">
        <v>87</v>
      </c>
      <c r="E864" s="108" t="s">
        <v>969</v>
      </c>
      <c r="F864" s="109" t="s">
        <v>970</v>
      </c>
      <c r="G864" s="110" t="s">
        <v>144</v>
      </c>
      <c r="H864" s="111">
        <v>1928.761</v>
      </c>
      <c r="I864" s="112"/>
      <c r="J864" s="113">
        <f>ROUND(I864*H864,2)</f>
        <v>0</v>
      </c>
      <c r="K864" s="109" t="s">
        <v>91</v>
      </c>
      <c r="L864" s="11"/>
      <c r="M864" s="114" t="s">
        <v>10</v>
      </c>
      <c r="N864" s="115" t="s">
        <v>27</v>
      </c>
      <c r="O864" s="116"/>
      <c r="P864" s="117">
        <f>O864*H864</f>
        <v>0</v>
      </c>
      <c r="Q864" s="117">
        <v>0</v>
      </c>
      <c r="R864" s="117">
        <f>Q864*H864</f>
        <v>0</v>
      </c>
      <c r="S864" s="117">
        <v>0</v>
      </c>
      <c r="T864" s="118">
        <f>S864*H864</f>
        <v>0</v>
      </c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R864" s="119" t="s">
        <v>199</v>
      </c>
      <c r="AT864" s="119" t="s">
        <v>87</v>
      </c>
      <c r="AU864" s="119" t="s">
        <v>2</v>
      </c>
      <c r="AY864" s="2" t="s">
        <v>85</v>
      </c>
      <c r="BE864" s="120">
        <f>IF(N864="základní",J864,0)</f>
        <v>0</v>
      </c>
      <c r="BF864" s="120">
        <f>IF(N864="snížená",J864,0)</f>
        <v>0</v>
      </c>
      <c r="BG864" s="120">
        <f>IF(N864="zákl. přenesená",J864,0)</f>
        <v>0</v>
      </c>
      <c r="BH864" s="120">
        <f>IF(N864="sníž. přenesená",J864,0)</f>
        <v>0</v>
      </c>
      <c r="BI864" s="120">
        <f>IF(N864="nulová",J864,0)</f>
        <v>0</v>
      </c>
      <c r="BJ864" s="2" t="s">
        <v>83</v>
      </c>
      <c r="BK864" s="120">
        <f>ROUND(I864*H864,2)</f>
        <v>0</v>
      </c>
      <c r="BL864" s="2" t="s">
        <v>199</v>
      </c>
      <c r="BM864" s="119" t="s">
        <v>971</v>
      </c>
    </row>
    <row r="865" spans="1:65" s="14" customFormat="1" ht="19.5" x14ac:dyDescent="0.2">
      <c r="A865" s="10"/>
      <c r="B865" s="11"/>
      <c r="C865" s="10"/>
      <c r="D865" s="121" t="s">
        <v>94</v>
      </c>
      <c r="E865" s="10"/>
      <c r="F865" s="122" t="s">
        <v>972</v>
      </c>
      <c r="G865" s="10"/>
      <c r="H865" s="10"/>
      <c r="I865" s="12"/>
      <c r="J865" s="10"/>
      <c r="K865" s="10"/>
      <c r="L865" s="11"/>
      <c r="M865" s="123"/>
      <c r="N865" s="124"/>
      <c r="O865" s="116"/>
      <c r="P865" s="116"/>
      <c r="Q865" s="116"/>
      <c r="R865" s="116"/>
      <c r="S865" s="116"/>
      <c r="T865" s="125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T865" s="2" t="s">
        <v>94</v>
      </c>
      <c r="AU865" s="2" t="s">
        <v>2</v>
      </c>
    </row>
    <row r="866" spans="1:65" s="126" customFormat="1" x14ac:dyDescent="0.2">
      <c r="B866" s="127"/>
      <c r="D866" s="121" t="s">
        <v>96</v>
      </c>
      <c r="E866" s="128" t="s">
        <v>10</v>
      </c>
      <c r="F866" s="129" t="s">
        <v>890</v>
      </c>
      <c r="H866" s="128" t="s">
        <v>10</v>
      </c>
      <c r="I866" s="130"/>
      <c r="L866" s="127"/>
      <c r="M866" s="131"/>
      <c r="N866" s="132"/>
      <c r="O866" s="132"/>
      <c r="P866" s="132"/>
      <c r="Q866" s="132"/>
      <c r="R866" s="132"/>
      <c r="S866" s="132"/>
      <c r="T866" s="133"/>
      <c r="AT866" s="128" t="s">
        <v>96</v>
      </c>
      <c r="AU866" s="128" t="s">
        <v>2</v>
      </c>
      <c r="AV866" s="126" t="s">
        <v>83</v>
      </c>
      <c r="AW866" s="126" t="s">
        <v>98</v>
      </c>
      <c r="AX866" s="126" t="s">
        <v>84</v>
      </c>
      <c r="AY866" s="128" t="s">
        <v>85</v>
      </c>
    </row>
    <row r="867" spans="1:65" s="134" customFormat="1" x14ac:dyDescent="0.2">
      <c r="B867" s="135"/>
      <c r="D867" s="121" t="s">
        <v>96</v>
      </c>
      <c r="E867" s="136" t="s">
        <v>10</v>
      </c>
      <c r="F867" s="137" t="s">
        <v>891</v>
      </c>
      <c r="H867" s="138">
        <v>6.6710000000000003</v>
      </c>
      <c r="I867" s="139"/>
      <c r="L867" s="135"/>
      <c r="M867" s="140"/>
      <c r="N867" s="141"/>
      <c r="O867" s="141"/>
      <c r="P867" s="141"/>
      <c r="Q867" s="141"/>
      <c r="R867" s="141"/>
      <c r="S867" s="141"/>
      <c r="T867" s="142"/>
      <c r="AT867" s="136" t="s">
        <v>96</v>
      </c>
      <c r="AU867" s="136" t="s">
        <v>2</v>
      </c>
      <c r="AV867" s="134" t="s">
        <v>2</v>
      </c>
      <c r="AW867" s="134" t="s">
        <v>98</v>
      </c>
      <c r="AX867" s="134" t="s">
        <v>84</v>
      </c>
      <c r="AY867" s="136" t="s">
        <v>85</v>
      </c>
    </row>
    <row r="868" spans="1:65" s="126" customFormat="1" x14ac:dyDescent="0.2">
      <c r="B868" s="127"/>
      <c r="D868" s="121" t="s">
        <v>96</v>
      </c>
      <c r="E868" s="128" t="s">
        <v>10</v>
      </c>
      <c r="F868" s="129" t="s">
        <v>893</v>
      </c>
      <c r="H868" s="128" t="s">
        <v>10</v>
      </c>
      <c r="I868" s="130"/>
      <c r="L868" s="127"/>
      <c r="M868" s="131"/>
      <c r="N868" s="132"/>
      <c r="O868" s="132"/>
      <c r="P868" s="132"/>
      <c r="Q868" s="132"/>
      <c r="R868" s="132"/>
      <c r="S868" s="132"/>
      <c r="T868" s="133"/>
      <c r="AT868" s="128" t="s">
        <v>96</v>
      </c>
      <c r="AU868" s="128" t="s">
        <v>2</v>
      </c>
      <c r="AV868" s="126" t="s">
        <v>83</v>
      </c>
      <c r="AW868" s="126" t="s">
        <v>98</v>
      </c>
      <c r="AX868" s="126" t="s">
        <v>84</v>
      </c>
      <c r="AY868" s="128" t="s">
        <v>85</v>
      </c>
    </row>
    <row r="869" spans="1:65" s="134" customFormat="1" x14ac:dyDescent="0.2">
      <c r="B869" s="135"/>
      <c r="D869" s="121" t="s">
        <v>96</v>
      </c>
      <c r="E869" s="136" t="s">
        <v>10</v>
      </c>
      <c r="F869" s="137" t="s">
        <v>894</v>
      </c>
      <c r="H869" s="138">
        <v>1922.09</v>
      </c>
      <c r="I869" s="139"/>
      <c r="L869" s="135"/>
      <c r="M869" s="140"/>
      <c r="N869" s="141"/>
      <c r="O869" s="141"/>
      <c r="P869" s="141"/>
      <c r="Q869" s="141"/>
      <c r="R869" s="141"/>
      <c r="S869" s="141"/>
      <c r="T869" s="142"/>
      <c r="AT869" s="136" t="s">
        <v>96</v>
      </c>
      <c r="AU869" s="136" t="s">
        <v>2</v>
      </c>
      <c r="AV869" s="134" t="s">
        <v>2</v>
      </c>
      <c r="AW869" s="134" t="s">
        <v>98</v>
      </c>
      <c r="AX869" s="134" t="s">
        <v>84</v>
      </c>
      <c r="AY869" s="136" t="s">
        <v>85</v>
      </c>
    </row>
    <row r="870" spans="1:65" s="143" customFormat="1" x14ac:dyDescent="0.2">
      <c r="B870" s="144"/>
      <c r="D870" s="121" t="s">
        <v>96</v>
      </c>
      <c r="E870" s="145" t="s">
        <v>10</v>
      </c>
      <c r="F870" s="146" t="s">
        <v>102</v>
      </c>
      <c r="H870" s="147">
        <v>1928.761</v>
      </c>
      <c r="I870" s="148"/>
      <c r="L870" s="144"/>
      <c r="M870" s="149"/>
      <c r="N870" s="150"/>
      <c r="O870" s="150"/>
      <c r="P870" s="150"/>
      <c r="Q870" s="150"/>
      <c r="R870" s="150"/>
      <c r="S870" s="150"/>
      <c r="T870" s="151"/>
      <c r="AT870" s="145" t="s">
        <v>96</v>
      </c>
      <c r="AU870" s="145" t="s">
        <v>2</v>
      </c>
      <c r="AV870" s="143" t="s">
        <v>92</v>
      </c>
      <c r="AW870" s="143" t="s">
        <v>98</v>
      </c>
      <c r="AX870" s="143" t="s">
        <v>83</v>
      </c>
      <c r="AY870" s="145" t="s">
        <v>85</v>
      </c>
    </row>
    <row r="871" spans="1:65" s="14" customFormat="1" ht="21.6" customHeight="1" x14ac:dyDescent="0.2">
      <c r="A871" s="10"/>
      <c r="B871" s="106"/>
      <c r="C871" s="152" t="s">
        <v>973</v>
      </c>
      <c r="D871" s="152" t="s">
        <v>128</v>
      </c>
      <c r="E871" s="153" t="s">
        <v>974</v>
      </c>
      <c r="F871" s="154" t="s">
        <v>975</v>
      </c>
      <c r="G871" s="155" t="s">
        <v>144</v>
      </c>
      <c r="H871" s="156">
        <v>2218.076</v>
      </c>
      <c r="I871" s="157"/>
      <c r="J871" s="158">
        <f>ROUND(I871*H871,2)</f>
        <v>0</v>
      </c>
      <c r="K871" s="154" t="s">
        <v>91</v>
      </c>
      <c r="L871" s="159"/>
      <c r="M871" s="160" t="s">
        <v>10</v>
      </c>
      <c r="N871" s="161" t="s">
        <v>27</v>
      </c>
      <c r="O871" s="116"/>
      <c r="P871" s="117">
        <f>O871*H871</f>
        <v>0</v>
      </c>
      <c r="Q871" s="117">
        <v>2.9999999999999997E-4</v>
      </c>
      <c r="R871" s="117">
        <f>Q871*H871</f>
        <v>0.66542279999999998</v>
      </c>
      <c r="S871" s="117">
        <v>0</v>
      </c>
      <c r="T871" s="118">
        <f>S871*H871</f>
        <v>0</v>
      </c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R871" s="119" t="s">
        <v>301</v>
      </c>
      <c r="AT871" s="119" t="s">
        <v>128</v>
      </c>
      <c r="AU871" s="119" t="s">
        <v>2</v>
      </c>
      <c r="AY871" s="2" t="s">
        <v>85</v>
      </c>
      <c r="BE871" s="120">
        <f>IF(N871="základní",J871,0)</f>
        <v>0</v>
      </c>
      <c r="BF871" s="120">
        <f>IF(N871="snížená",J871,0)</f>
        <v>0</v>
      </c>
      <c r="BG871" s="120">
        <f>IF(N871="zákl. přenesená",J871,0)</f>
        <v>0</v>
      </c>
      <c r="BH871" s="120">
        <f>IF(N871="sníž. přenesená",J871,0)</f>
        <v>0</v>
      </c>
      <c r="BI871" s="120">
        <f>IF(N871="nulová",J871,0)</f>
        <v>0</v>
      </c>
      <c r="BJ871" s="2" t="s">
        <v>83</v>
      </c>
      <c r="BK871" s="120">
        <f>ROUND(I871*H871,2)</f>
        <v>0</v>
      </c>
      <c r="BL871" s="2" t="s">
        <v>199</v>
      </c>
      <c r="BM871" s="119" t="s">
        <v>976</v>
      </c>
    </row>
    <row r="872" spans="1:65" s="14" customFormat="1" ht="19.5" x14ac:dyDescent="0.2">
      <c r="A872" s="10"/>
      <c r="B872" s="11"/>
      <c r="C872" s="10"/>
      <c r="D872" s="121" t="s">
        <v>94</v>
      </c>
      <c r="E872" s="10"/>
      <c r="F872" s="122" t="s">
        <v>975</v>
      </c>
      <c r="G872" s="10"/>
      <c r="H872" s="10"/>
      <c r="I872" s="12"/>
      <c r="J872" s="10"/>
      <c r="K872" s="10"/>
      <c r="L872" s="11"/>
      <c r="M872" s="123"/>
      <c r="N872" s="124"/>
      <c r="O872" s="116"/>
      <c r="P872" s="116"/>
      <c r="Q872" s="116"/>
      <c r="R872" s="116"/>
      <c r="S872" s="116"/>
      <c r="T872" s="125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T872" s="2" t="s">
        <v>94</v>
      </c>
      <c r="AU872" s="2" t="s">
        <v>2</v>
      </c>
    </row>
    <row r="873" spans="1:65" s="126" customFormat="1" x14ac:dyDescent="0.2">
      <c r="B873" s="127"/>
      <c r="D873" s="121" t="s">
        <v>96</v>
      </c>
      <c r="E873" s="128" t="s">
        <v>10</v>
      </c>
      <c r="F873" s="129" t="s">
        <v>890</v>
      </c>
      <c r="H873" s="128" t="s">
        <v>10</v>
      </c>
      <c r="I873" s="130"/>
      <c r="L873" s="127"/>
      <c r="M873" s="131"/>
      <c r="N873" s="132"/>
      <c r="O873" s="132"/>
      <c r="P873" s="132"/>
      <c r="Q873" s="132"/>
      <c r="R873" s="132"/>
      <c r="S873" s="132"/>
      <c r="T873" s="133"/>
      <c r="AT873" s="128" t="s">
        <v>96</v>
      </c>
      <c r="AU873" s="128" t="s">
        <v>2</v>
      </c>
      <c r="AV873" s="126" t="s">
        <v>83</v>
      </c>
      <c r="AW873" s="126" t="s">
        <v>98</v>
      </c>
      <c r="AX873" s="126" t="s">
        <v>84</v>
      </c>
      <c r="AY873" s="128" t="s">
        <v>85</v>
      </c>
    </row>
    <row r="874" spans="1:65" s="134" customFormat="1" x14ac:dyDescent="0.2">
      <c r="B874" s="135"/>
      <c r="D874" s="121" t="s">
        <v>96</v>
      </c>
      <c r="E874" s="136" t="s">
        <v>10</v>
      </c>
      <c r="F874" s="137" t="s">
        <v>940</v>
      </c>
      <c r="H874" s="138">
        <v>7.6719999999999997</v>
      </c>
      <c r="I874" s="139"/>
      <c r="L874" s="135"/>
      <c r="M874" s="140"/>
      <c r="N874" s="141"/>
      <c r="O874" s="141"/>
      <c r="P874" s="141"/>
      <c r="Q874" s="141"/>
      <c r="R874" s="141"/>
      <c r="S874" s="141"/>
      <c r="T874" s="142"/>
      <c r="AT874" s="136" t="s">
        <v>96</v>
      </c>
      <c r="AU874" s="136" t="s">
        <v>2</v>
      </c>
      <c r="AV874" s="134" t="s">
        <v>2</v>
      </c>
      <c r="AW874" s="134" t="s">
        <v>98</v>
      </c>
      <c r="AX874" s="134" t="s">
        <v>84</v>
      </c>
      <c r="AY874" s="136" t="s">
        <v>85</v>
      </c>
    </row>
    <row r="875" spans="1:65" s="126" customFormat="1" x14ac:dyDescent="0.2">
      <c r="B875" s="127"/>
      <c r="D875" s="121" t="s">
        <v>96</v>
      </c>
      <c r="E875" s="128" t="s">
        <v>10</v>
      </c>
      <c r="F875" s="129" t="s">
        <v>893</v>
      </c>
      <c r="H875" s="128" t="s">
        <v>10</v>
      </c>
      <c r="I875" s="130"/>
      <c r="L875" s="127"/>
      <c r="M875" s="131"/>
      <c r="N875" s="132"/>
      <c r="O875" s="132"/>
      <c r="P875" s="132"/>
      <c r="Q875" s="132"/>
      <c r="R875" s="132"/>
      <c r="S875" s="132"/>
      <c r="T875" s="133"/>
      <c r="AT875" s="128" t="s">
        <v>96</v>
      </c>
      <c r="AU875" s="128" t="s">
        <v>2</v>
      </c>
      <c r="AV875" s="126" t="s">
        <v>83</v>
      </c>
      <c r="AW875" s="126" t="s">
        <v>98</v>
      </c>
      <c r="AX875" s="126" t="s">
        <v>84</v>
      </c>
      <c r="AY875" s="128" t="s">
        <v>85</v>
      </c>
    </row>
    <row r="876" spans="1:65" s="134" customFormat="1" ht="22.5" x14ac:dyDescent="0.2">
      <c r="B876" s="135"/>
      <c r="D876" s="121" t="s">
        <v>96</v>
      </c>
      <c r="E876" s="136" t="s">
        <v>10</v>
      </c>
      <c r="F876" s="137" t="s">
        <v>964</v>
      </c>
      <c r="H876" s="138">
        <v>2210.404</v>
      </c>
      <c r="I876" s="139"/>
      <c r="L876" s="135"/>
      <c r="M876" s="140"/>
      <c r="N876" s="141"/>
      <c r="O876" s="141"/>
      <c r="P876" s="141"/>
      <c r="Q876" s="141"/>
      <c r="R876" s="141"/>
      <c r="S876" s="141"/>
      <c r="T876" s="142"/>
      <c r="AT876" s="136" t="s">
        <v>96</v>
      </c>
      <c r="AU876" s="136" t="s">
        <v>2</v>
      </c>
      <c r="AV876" s="134" t="s">
        <v>2</v>
      </c>
      <c r="AW876" s="134" t="s">
        <v>98</v>
      </c>
      <c r="AX876" s="134" t="s">
        <v>84</v>
      </c>
      <c r="AY876" s="136" t="s">
        <v>85</v>
      </c>
    </row>
    <row r="877" spans="1:65" s="143" customFormat="1" x14ac:dyDescent="0.2">
      <c r="B877" s="144"/>
      <c r="D877" s="121" t="s">
        <v>96</v>
      </c>
      <c r="E877" s="145" t="s">
        <v>10</v>
      </c>
      <c r="F877" s="146" t="s">
        <v>102</v>
      </c>
      <c r="H877" s="147">
        <v>2218.076</v>
      </c>
      <c r="I877" s="148"/>
      <c r="L877" s="144"/>
      <c r="M877" s="149"/>
      <c r="N877" s="150"/>
      <c r="O877" s="150"/>
      <c r="P877" s="150"/>
      <c r="Q877" s="150"/>
      <c r="R877" s="150"/>
      <c r="S877" s="150"/>
      <c r="T877" s="151"/>
      <c r="AT877" s="145" t="s">
        <v>96</v>
      </c>
      <c r="AU877" s="145" t="s">
        <v>2</v>
      </c>
      <c r="AV877" s="143" t="s">
        <v>92</v>
      </c>
      <c r="AW877" s="143" t="s">
        <v>98</v>
      </c>
      <c r="AX877" s="143" t="s">
        <v>83</v>
      </c>
      <c r="AY877" s="145" t="s">
        <v>85</v>
      </c>
    </row>
    <row r="878" spans="1:65" s="14" customFormat="1" ht="21.6" customHeight="1" x14ac:dyDescent="0.2">
      <c r="A878" s="10"/>
      <c r="B878" s="106"/>
      <c r="C878" s="107" t="s">
        <v>977</v>
      </c>
      <c r="D878" s="107" t="s">
        <v>87</v>
      </c>
      <c r="E878" s="108" t="s">
        <v>978</v>
      </c>
      <c r="F878" s="109" t="s">
        <v>979</v>
      </c>
      <c r="G878" s="110" t="s">
        <v>144</v>
      </c>
      <c r="H878" s="111">
        <v>1922.09</v>
      </c>
      <c r="I878" s="112"/>
      <c r="J878" s="113">
        <f>ROUND(I878*H878,2)</f>
        <v>0</v>
      </c>
      <c r="K878" s="109" t="s">
        <v>91</v>
      </c>
      <c r="L878" s="11"/>
      <c r="M878" s="114" t="s">
        <v>10</v>
      </c>
      <c r="N878" s="115" t="s">
        <v>27</v>
      </c>
      <c r="O878" s="116"/>
      <c r="P878" s="117">
        <f>O878*H878</f>
        <v>0</v>
      </c>
      <c r="Q878" s="117">
        <v>0</v>
      </c>
      <c r="R878" s="117">
        <f>Q878*H878</f>
        <v>0</v>
      </c>
      <c r="S878" s="117">
        <v>0</v>
      </c>
      <c r="T878" s="118">
        <f>S878*H878</f>
        <v>0</v>
      </c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R878" s="119" t="s">
        <v>199</v>
      </c>
      <c r="AT878" s="119" t="s">
        <v>87</v>
      </c>
      <c r="AU878" s="119" t="s">
        <v>2</v>
      </c>
      <c r="AY878" s="2" t="s">
        <v>85</v>
      </c>
      <c r="BE878" s="120">
        <f>IF(N878="základní",J878,0)</f>
        <v>0</v>
      </c>
      <c r="BF878" s="120">
        <f>IF(N878="snížená",J878,0)</f>
        <v>0</v>
      </c>
      <c r="BG878" s="120">
        <f>IF(N878="zákl. přenesená",J878,0)</f>
        <v>0</v>
      </c>
      <c r="BH878" s="120">
        <f>IF(N878="sníž. přenesená",J878,0)</f>
        <v>0</v>
      </c>
      <c r="BI878" s="120">
        <f>IF(N878="nulová",J878,0)</f>
        <v>0</v>
      </c>
      <c r="BJ878" s="2" t="s">
        <v>83</v>
      </c>
      <c r="BK878" s="120">
        <f>ROUND(I878*H878,2)</f>
        <v>0</v>
      </c>
      <c r="BL878" s="2" t="s">
        <v>199</v>
      </c>
      <c r="BM878" s="119" t="s">
        <v>980</v>
      </c>
    </row>
    <row r="879" spans="1:65" s="14" customFormat="1" ht="19.5" x14ac:dyDescent="0.2">
      <c r="A879" s="10"/>
      <c r="B879" s="11"/>
      <c r="C879" s="10"/>
      <c r="D879" s="121" t="s">
        <v>94</v>
      </c>
      <c r="E879" s="10"/>
      <c r="F879" s="122" t="s">
        <v>981</v>
      </c>
      <c r="G879" s="10"/>
      <c r="H879" s="10"/>
      <c r="I879" s="12"/>
      <c r="J879" s="10"/>
      <c r="K879" s="10"/>
      <c r="L879" s="11"/>
      <c r="M879" s="123"/>
      <c r="N879" s="124"/>
      <c r="O879" s="116"/>
      <c r="P879" s="116"/>
      <c r="Q879" s="116"/>
      <c r="R879" s="116"/>
      <c r="S879" s="116"/>
      <c r="T879" s="125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T879" s="2" t="s">
        <v>94</v>
      </c>
      <c r="AU879" s="2" t="s">
        <v>2</v>
      </c>
    </row>
    <row r="880" spans="1:65" s="126" customFormat="1" x14ac:dyDescent="0.2">
      <c r="B880" s="127"/>
      <c r="D880" s="121" t="s">
        <v>96</v>
      </c>
      <c r="E880" s="128" t="s">
        <v>10</v>
      </c>
      <c r="F880" s="129" t="s">
        <v>893</v>
      </c>
      <c r="H880" s="128" t="s">
        <v>10</v>
      </c>
      <c r="I880" s="130"/>
      <c r="L880" s="127"/>
      <c r="M880" s="131"/>
      <c r="N880" s="132"/>
      <c r="O880" s="132"/>
      <c r="P880" s="132"/>
      <c r="Q880" s="132"/>
      <c r="R880" s="132"/>
      <c r="S880" s="132"/>
      <c r="T880" s="133"/>
      <c r="AT880" s="128" t="s">
        <v>96</v>
      </c>
      <c r="AU880" s="128" t="s">
        <v>2</v>
      </c>
      <c r="AV880" s="126" t="s">
        <v>83</v>
      </c>
      <c r="AW880" s="126" t="s">
        <v>98</v>
      </c>
      <c r="AX880" s="126" t="s">
        <v>84</v>
      </c>
      <c r="AY880" s="128" t="s">
        <v>85</v>
      </c>
    </row>
    <row r="881" spans="1:65" s="134" customFormat="1" x14ac:dyDescent="0.2">
      <c r="B881" s="135"/>
      <c r="D881" s="121" t="s">
        <v>96</v>
      </c>
      <c r="E881" s="136" t="s">
        <v>10</v>
      </c>
      <c r="F881" s="137" t="s">
        <v>894</v>
      </c>
      <c r="H881" s="138">
        <v>1922.09</v>
      </c>
      <c r="I881" s="139"/>
      <c r="L881" s="135"/>
      <c r="M881" s="140"/>
      <c r="N881" s="141"/>
      <c r="O881" s="141"/>
      <c r="P881" s="141"/>
      <c r="Q881" s="141"/>
      <c r="R881" s="141"/>
      <c r="S881" s="141"/>
      <c r="T881" s="142"/>
      <c r="AT881" s="136" t="s">
        <v>96</v>
      </c>
      <c r="AU881" s="136" t="s">
        <v>2</v>
      </c>
      <c r="AV881" s="134" t="s">
        <v>2</v>
      </c>
      <c r="AW881" s="134" t="s">
        <v>98</v>
      </c>
      <c r="AX881" s="134" t="s">
        <v>84</v>
      </c>
      <c r="AY881" s="136" t="s">
        <v>85</v>
      </c>
    </row>
    <row r="882" spans="1:65" s="143" customFormat="1" x14ac:dyDescent="0.2">
      <c r="B882" s="144"/>
      <c r="D882" s="121" t="s">
        <v>96</v>
      </c>
      <c r="E882" s="145" t="s">
        <v>10</v>
      </c>
      <c r="F882" s="146" t="s">
        <v>102</v>
      </c>
      <c r="H882" s="147">
        <v>1922.09</v>
      </c>
      <c r="I882" s="148"/>
      <c r="L882" s="144"/>
      <c r="M882" s="149"/>
      <c r="N882" s="150"/>
      <c r="O882" s="150"/>
      <c r="P882" s="150"/>
      <c r="Q882" s="150"/>
      <c r="R882" s="150"/>
      <c r="S882" s="150"/>
      <c r="T882" s="151"/>
      <c r="AT882" s="145" t="s">
        <v>96</v>
      </c>
      <c r="AU882" s="145" t="s">
        <v>2</v>
      </c>
      <c r="AV882" s="143" t="s">
        <v>92</v>
      </c>
      <c r="AW882" s="143" t="s">
        <v>98</v>
      </c>
      <c r="AX882" s="143" t="s">
        <v>83</v>
      </c>
      <c r="AY882" s="145" t="s">
        <v>85</v>
      </c>
    </row>
    <row r="883" spans="1:65" s="14" customFormat="1" ht="21.6" customHeight="1" x14ac:dyDescent="0.2">
      <c r="A883" s="10"/>
      <c r="B883" s="106"/>
      <c r="C883" s="152" t="s">
        <v>982</v>
      </c>
      <c r="D883" s="152" t="s">
        <v>128</v>
      </c>
      <c r="E883" s="153" t="s">
        <v>974</v>
      </c>
      <c r="F883" s="154" t="s">
        <v>975</v>
      </c>
      <c r="G883" s="155" t="s">
        <v>144</v>
      </c>
      <c r="H883" s="156">
        <v>2210.404</v>
      </c>
      <c r="I883" s="157"/>
      <c r="J883" s="158">
        <f>ROUND(I883*H883,2)</f>
        <v>0</v>
      </c>
      <c r="K883" s="154" t="s">
        <v>91</v>
      </c>
      <c r="L883" s="159"/>
      <c r="M883" s="160" t="s">
        <v>10</v>
      </c>
      <c r="N883" s="161" t="s">
        <v>27</v>
      </c>
      <c r="O883" s="116"/>
      <c r="P883" s="117">
        <f>O883*H883</f>
        <v>0</v>
      </c>
      <c r="Q883" s="117">
        <v>2.9999999999999997E-4</v>
      </c>
      <c r="R883" s="117">
        <f>Q883*H883</f>
        <v>0.66312119999999997</v>
      </c>
      <c r="S883" s="117">
        <v>0</v>
      </c>
      <c r="T883" s="118">
        <f>S883*H883</f>
        <v>0</v>
      </c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R883" s="119" t="s">
        <v>301</v>
      </c>
      <c r="AT883" s="119" t="s">
        <v>128</v>
      </c>
      <c r="AU883" s="119" t="s">
        <v>2</v>
      </c>
      <c r="AY883" s="2" t="s">
        <v>85</v>
      </c>
      <c r="BE883" s="120">
        <f>IF(N883="základní",J883,0)</f>
        <v>0</v>
      </c>
      <c r="BF883" s="120">
        <f>IF(N883="snížená",J883,0)</f>
        <v>0</v>
      </c>
      <c r="BG883" s="120">
        <f>IF(N883="zákl. přenesená",J883,0)</f>
        <v>0</v>
      </c>
      <c r="BH883" s="120">
        <f>IF(N883="sníž. přenesená",J883,0)</f>
        <v>0</v>
      </c>
      <c r="BI883" s="120">
        <f>IF(N883="nulová",J883,0)</f>
        <v>0</v>
      </c>
      <c r="BJ883" s="2" t="s">
        <v>83</v>
      </c>
      <c r="BK883" s="120">
        <f>ROUND(I883*H883,2)</f>
        <v>0</v>
      </c>
      <c r="BL883" s="2" t="s">
        <v>199</v>
      </c>
      <c r="BM883" s="119" t="s">
        <v>983</v>
      </c>
    </row>
    <row r="884" spans="1:65" s="14" customFormat="1" ht="19.5" x14ac:dyDescent="0.2">
      <c r="A884" s="10"/>
      <c r="B884" s="11"/>
      <c r="C884" s="10"/>
      <c r="D884" s="121" t="s">
        <v>94</v>
      </c>
      <c r="E884" s="10"/>
      <c r="F884" s="122" t="s">
        <v>975</v>
      </c>
      <c r="G884" s="10"/>
      <c r="H884" s="10"/>
      <c r="I884" s="12"/>
      <c r="J884" s="10"/>
      <c r="K884" s="10"/>
      <c r="L884" s="11"/>
      <c r="M884" s="123"/>
      <c r="N884" s="124"/>
      <c r="O884" s="116"/>
      <c r="P884" s="116"/>
      <c r="Q884" s="116"/>
      <c r="R884" s="116"/>
      <c r="S884" s="116"/>
      <c r="T884" s="125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T884" s="2" t="s">
        <v>94</v>
      </c>
      <c r="AU884" s="2" t="s">
        <v>2</v>
      </c>
    </row>
    <row r="885" spans="1:65" s="126" customFormat="1" x14ac:dyDescent="0.2">
      <c r="B885" s="127"/>
      <c r="D885" s="121" t="s">
        <v>96</v>
      </c>
      <c r="E885" s="128" t="s">
        <v>10</v>
      </c>
      <c r="F885" s="129" t="s">
        <v>893</v>
      </c>
      <c r="H885" s="128" t="s">
        <v>10</v>
      </c>
      <c r="I885" s="130"/>
      <c r="L885" s="127"/>
      <c r="M885" s="131"/>
      <c r="N885" s="132"/>
      <c r="O885" s="132"/>
      <c r="P885" s="132"/>
      <c r="Q885" s="132"/>
      <c r="R885" s="132"/>
      <c r="S885" s="132"/>
      <c r="T885" s="133"/>
      <c r="AT885" s="128" t="s">
        <v>96</v>
      </c>
      <c r="AU885" s="128" t="s">
        <v>2</v>
      </c>
      <c r="AV885" s="126" t="s">
        <v>83</v>
      </c>
      <c r="AW885" s="126" t="s">
        <v>98</v>
      </c>
      <c r="AX885" s="126" t="s">
        <v>84</v>
      </c>
      <c r="AY885" s="128" t="s">
        <v>85</v>
      </c>
    </row>
    <row r="886" spans="1:65" s="134" customFormat="1" ht="22.5" x14ac:dyDescent="0.2">
      <c r="B886" s="135"/>
      <c r="D886" s="121" t="s">
        <v>96</v>
      </c>
      <c r="E886" s="136" t="s">
        <v>10</v>
      </c>
      <c r="F886" s="137" t="s">
        <v>964</v>
      </c>
      <c r="H886" s="138">
        <v>2210.404</v>
      </c>
      <c r="I886" s="139"/>
      <c r="L886" s="135"/>
      <c r="M886" s="140"/>
      <c r="N886" s="141"/>
      <c r="O886" s="141"/>
      <c r="P886" s="141"/>
      <c r="Q886" s="141"/>
      <c r="R886" s="141"/>
      <c r="S886" s="141"/>
      <c r="T886" s="142"/>
      <c r="AT886" s="136" t="s">
        <v>96</v>
      </c>
      <c r="AU886" s="136" t="s">
        <v>2</v>
      </c>
      <c r="AV886" s="134" t="s">
        <v>2</v>
      </c>
      <c r="AW886" s="134" t="s">
        <v>98</v>
      </c>
      <c r="AX886" s="134" t="s">
        <v>84</v>
      </c>
      <c r="AY886" s="136" t="s">
        <v>85</v>
      </c>
    </row>
    <row r="887" spans="1:65" s="143" customFormat="1" x14ac:dyDescent="0.2">
      <c r="B887" s="144"/>
      <c r="D887" s="121" t="s">
        <v>96</v>
      </c>
      <c r="E887" s="145" t="s">
        <v>10</v>
      </c>
      <c r="F887" s="146" t="s">
        <v>102</v>
      </c>
      <c r="H887" s="147">
        <v>2210.404</v>
      </c>
      <c r="I887" s="148"/>
      <c r="L887" s="144"/>
      <c r="M887" s="149"/>
      <c r="N887" s="150"/>
      <c r="O887" s="150"/>
      <c r="P887" s="150"/>
      <c r="Q887" s="150"/>
      <c r="R887" s="150"/>
      <c r="S887" s="150"/>
      <c r="T887" s="151"/>
      <c r="AT887" s="145" t="s">
        <v>96</v>
      </c>
      <c r="AU887" s="145" t="s">
        <v>2</v>
      </c>
      <c r="AV887" s="143" t="s">
        <v>92</v>
      </c>
      <c r="AW887" s="143" t="s">
        <v>98</v>
      </c>
      <c r="AX887" s="143" t="s">
        <v>83</v>
      </c>
      <c r="AY887" s="145" t="s">
        <v>85</v>
      </c>
    </row>
    <row r="888" spans="1:65" s="14" customFormat="1" ht="14.45" customHeight="1" x14ac:dyDescent="0.2">
      <c r="A888" s="10"/>
      <c r="B888" s="106"/>
      <c r="C888" s="107" t="s">
        <v>984</v>
      </c>
      <c r="D888" s="107" t="s">
        <v>87</v>
      </c>
      <c r="E888" s="108" t="s">
        <v>985</v>
      </c>
      <c r="F888" s="109" t="s">
        <v>986</v>
      </c>
      <c r="G888" s="110" t="s">
        <v>144</v>
      </c>
      <c r="H888" s="111">
        <v>1773.537</v>
      </c>
      <c r="I888" s="112"/>
      <c r="J888" s="113">
        <f>ROUND(I888*H888,2)</f>
        <v>0</v>
      </c>
      <c r="K888" s="109" t="s">
        <v>10</v>
      </c>
      <c r="L888" s="11"/>
      <c r="M888" s="114" t="s">
        <v>10</v>
      </c>
      <c r="N888" s="115" t="s">
        <v>27</v>
      </c>
      <c r="O888" s="116"/>
      <c r="P888" s="117">
        <f>O888*H888</f>
        <v>0</v>
      </c>
      <c r="Q888" s="117">
        <v>0</v>
      </c>
      <c r="R888" s="117">
        <f>Q888*H888</f>
        <v>0</v>
      </c>
      <c r="S888" s="117">
        <v>0</v>
      </c>
      <c r="T888" s="118">
        <f>S888*H888</f>
        <v>0</v>
      </c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R888" s="119" t="s">
        <v>199</v>
      </c>
      <c r="AT888" s="119" t="s">
        <v>87</v>
      </c>
      <c r="AU888" s="119" t="s">
        <v>2</v>
      </c>
      <c r="AY888" s="2" t="s">
        <v>85</v>
      </c>
      <c r="BE888" s="120">
        <f>IF(N888="základní",J888,0)</f>
        <v>0</v>
      </c>
      <c r="BF888" s="120">
        <f>IF(N888="snížená",J888,0)</f>
        <v>0</v>
      </c>
      <c r="BG888" s="120">
        <f>IF(N888="zákl. přenesená",J888,0)</f>
        <v>0</v>
      </c>
      <c r="BH888" s="120">
        <f>IF(N888="sníž. přenesená",J888,0)</f>
        <v>0</v>
      </c>
      <c r="BI888" s="120">
        <f>IF(N888="nulová",J888,0)</f>
        <v>0</v>
      </c>
      <c r="BJ888" s="2" t="s">
        <v>83</v>
      </c>
      <c r="BK888" s="120">
        <f>ROUND(I888*H888,2)</f>
        <v>0</v>
      </c>
      <c r="BL888" s="2" t="s">
        <v>199</v>
      </c>
      <c r="BM888" s="119" t="s">
        <v>987</v>
      </c>
    </row>
    <row r="889" spans="1:65" s="14" customFormat="1" x14ac:dyDescent="0.2">
      <c r="A889" s="10"/>
      <c r="B889" s="11"/>
      <c r="C889" s="10"/>
      <c r="D889" s="121" t="s">
        <v>94</v>
      </c>
      <c r="E889" s="10"/>
      <c r="F889" s="122" t="s">
        <v>986</v>
      </c>
      <c r="G889" s="10"/>
      <c r="H889" s="10"/>
      <c r="I889" s="12"/>
      <c r="J889" s="10"/>
      <c r="K889" s="10"/>
      <c r="L889" s="11"/>
      <c r="M889" s="123"/>
      <c r="N889" s="124"/>
      <c r="O889" s="116"/>
      <c r="P889" s="116"/>
      <c r="Q889" s="116"/>
      <c r="R889" s="116"/>
      <c r="S889" s="116"/>
      <c r="T889" s="125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T889" s="2" t="s">
        <v>94</v>
      </c>
      <c r="AU889" s="2" t="s">
        <v>2</v>
      </c>
    </row>
    <row r="890" spans="1:65" s="14" customFormat="1" ht="32.450000000000003" customHeight="1" x14ac:dyDescent="0.2">
      <c r="A890" s="10"/>
      <c r="B890" s="106"/>
      <c r="C890" s="107" t="s">
        <v>988</v>
      </c>
      <c r="D890" s="107" t="s">
        <v>87</v>
      </c>
      <c r="E890" s="108" t="s">
        <v>989</v>
      </c>
      <c r="F890" s="109" t="s">
        <v>990</v>
      </c>
      <c r="G890" s="110" t="s">
        <v>144</v>
      </c>
      <c r="H890" s="111">
        <v>1922.09</v>
      </c>
      <c r="I890" s="112"/>
      <c r="J890" s="113">
        <f>ROUND(I890*H890,2)</f>
        <v>0</v>
      </c>
      <c r="K890" s="109" t="s">
        <v>91</v>
      </c>
      <c r="L890" s="11"/>
      <c r="M890" s="114" t="s">
        <v>10</v>
      </c>
      <c r="N890" s="115" t="s">
        <v>27</v>
      </c>
      <c r="O890" s="116"/>
      <c r="P890" s="117">
        <f>O890*H890</f>
        <v>0</v>
      </c>
      <c r="Q890" s="117">
        <v>0</v>
      </c>
      <c r="R890" s="117">
        <f>Q890*H890</f>
        <v>0</v>
      </c>
      <c r="S890" s="117">
        <v>0</v>
      </c>
      <c r="T890" s="118">
        <f>S890*H890</f>
        <v>0</v>
      </c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R890" s="119" t="s">
        <v>199</v>
      </c>
      <c r="AT890" s="119" t="s">
        <v>87</v>
      </c>
      <c r="AU890" s="119" t="s">
        <v>2</v>
      </c>
      <c r="AY890" s="2" t="s">
        <v>85</v>
      </c>
      <c r="BE890" s="120">
        <f>IF(N890="základní",J890,0)</f>
        <v>0</v>
      </c>
      <c r="BF890" s="120">
        <f>IF(N890="snížená",J890,0)</f>
        <v>0</v>
      </c>
      <c r="BG890" s="120">
        <f>IF(N890="zákl. přenesená",J890,0)</f>
        <v>0</v>
      </c>
      <c r="BH890" s="120">
        <f>IF(N890="sníž. přenesená",J890,0)</f>
        <v>0</v>
      </c>
      <c r="BI890" s="120">
        <f>IF(N890="nulová",J890,0)</f>
        <v>0</v>
      </c>
      <c r="BJ890" s="2" t="s">
        <v>83</v>
      </c>
      <c r="BK890" s="120">
        <f>ROUND(I890*H890,2)</f>
        <v>0</v>
      </c>
      <c r="BL890" s="2" t="s">
        <v>199</v>
      </c>
      <c r="BM890" s="119" t="s">
        <v>991</v>
      </c>
    </row>
    <row r="891" spans="1:65" s="14" customFormat="1" ht="39" x14ac:dyDescent="0.2">
      <c r="A891" s="10"/>
      <c r="B891" s="11"/>
      <c r="C891" s="10"/>
      <c r="D891" s="121" t="s">
        <v>94</v>
      </c>
      <c r="E891" s="10"/>
      <c r="F891" s="122" t="s">
        <v>992</v>
      </c>
      <c r="G891" s="10"/>
      <c r="H891" s="10"/>
      <c r="I891" s="12"/>
      <c r="J891" s="10"/>
      <c r="K891" s="10"/>
      <c r="L891" s="11"/>
      <c r="M891" s="123"/>
      <c r="N891" s="124"/>
      <c r="O891" s="116"/>
      <c r="P891" s="116"/>
      <c r="Q891" s="116"/>
      <c r="R891" s="116"/>
      <c r="S891" s="116"/>
      <c r="T891" s="125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T891" s="2" t="s">
        <v>94</v>
      </c>
      <c r="AU891" s="2" t="s">
        <v>2</v>
      </c>
    </row>
    <row r="892" spans="1:65" s="126" customFormat="1" x14ac:dyDescent="0.2">
      <c r="B892" s="127"/>
      <c r="D892" s="121" t="s">
        <v>96</v>
      </c>
      <c r="E892" s="128" t="s">
        <v>10</v>
      </c>
      <c r="F892" s="129" t="s">
        <v>893</v>
      </c>
      <c r="H892" s="128" t="s">
        <v>10</v>
      </c>
      <c r="I892" s="130"/>
      <c r="L892" s="127"/>
      <c r="M892" s="131"/>
      <c r="N892" s="132"/>
      <c r="O892" s="132"/>
      <c r="P892" s="132"/>
      <c r="Q892" s="132"/>
      <c r="R892" s="132"/>
      <c r="S892" s="132"/>
      <c r="T892" s="133"/>
      <c r="AT892" s="128" t="s">
        <v>96</v>
      </c>
      <c r="AU892" s="128" t="s">
        <v>2</v>
      </c>
      <c r="AV892" s="126" t="s">
        <v>83</v>
      </c>
      <c r="AW892" s="126" t="s">
        <v>98</v>
      </c>
      <c r="AX892" s="126" t="s">
        <v>84</v>
      </c>
      <c r="AY892" s="128" t="s">
        <v>85</v>
      </c>
    </row>
    <row r="893" spans="1:65" s="134" customFormat="1" x14ac:dyDescent="0.2">
      <c r="B893" s="135"/>
      <c r="D893" s="121" t="s">
        <v>96</v>
      </c>
      <c r="E893" s="136" t="s">
        <v>10</v>
      </c>
      <c r="F893" s="137" t="s">
        <v>894</v>
      </c>
      <c r="H893" s="138">
        <v>1922.09</v>
      </c>
      <c r="I893" s="139"/>
      <c r="L893" s="135"/>
      <c r="M893" s="140"/>
      <c r="N893" s="141"/>
      <c r="O893" s="141"/>
      <c r="P893" s="141"/>
      <c r="Q893" s="141"/>
      <c r="R893" s="141"/>
      <c r="S893" s="141"/>
      <c r="T893" s="142"/>
      <c r="AT893" s="136" t="s">
        <v>96</v>
      </c>
      <c r="AU893" s="136" t="s">
        <v>2</v>
      </c>
      <c r="AV893" s="134" t="s">
        <v>2</v>
      </c>
      <c r="AW893" s="134" t="s">
        <v>98</v>
      </c>
      <c r="AX893" s="134" t="s">
        <v>84</v>
      </c>
      <c r="AY893" s="136" t="s">
        <v>85</v>
      </c>
    </row>
    <row r="894" spans="1:65" s="143" customFormat="1" x14ac:dyDescent="0.2">
      <c r="B894" s="144"/>
      <c r="D894" s="121" t="s">
        <v>96</v>
      </c>
      <c r="E894" s="145" t="s">
        <v>10</v>
      </c>
      <c r="F894" s="146" t="s">
        <v>102</v>
      </c>
      <c r="H894" s="147">
        <v>1922.09</v>
      </c>
      <c r="I894" s="148"/>
      <c r="L894" s="144"/>
      <c r="M894" s="149"/>
      <c r="N894" s="150"/>
      <c r="O894" s="150"/>
      <c r="P894" s="150"/>
      <c r="Q894" s="150"/>
      <c r="R894" s="150"/>
      <c r="S894" s="150"/>
      <c r="T894" s="151"/>
      <c r="AT894" s="145" t="s">
        <v>96</v>
      </c>
      <c r="AU894" s="145" t="s">
        <v>2</v>
      </c>
      <c r="AV894" s="143" t="s">
        <v>92</v>
      </c>
      <c r="AW894" s="143" t="s">
        <v>98</v>
      </c>
      <c r="AX894" s="143" t="s">
        <v>83</v>
      </c>
      <c r="AY894" s="145" t="s">
        <v>85</v>
      </c>
    </row>
    <row r="895" spans="1:65" s="14" customFormat="1" ht="21.6" customHeight="1" x14ac:dyDescent="0.2">
      <c r="A895" s="10"/>
      <c r="B895" s="106"/>
      <c r="C895" s="152" t="s">
        <v>993</v>
      </c>
      <c r="D895" s="152" t="s">
        <v>128</v>
      </c>
      <c r="E895" s="153" t="s">
        <v>994</v>
      </c>
      <c r="F895" s="154" t="s">
        <v>995</v>
      </c>
      <c r="G895" s="155" t="s">
        <v>144</v>
      </c>
      <c r="H895" s="156">
        <v>2210.404</v>
      </c>
      <c r="I895" s="157"/>
      <c r="J895" s="158">
        <f>ROUND(I895*H895,2)</f>
        <v>0</v>
      </c>
      <c r="K895" s="154" t="s">
        <v>91</v>
      </c>
      <c r="L895" s="159"/>
      <c r="M895" s="160" t="s">
        <v>10</v>
      </c>
      <c r="N895" s="161" t="s">
        <v>27</v>
      </c>
      <c r="O895" s="116"/>
      <c r="P895" s="117">
        <f>O895*H895</f>
        <v>0</v>
      </c>
      <c r="Q895" s="117">
        <v>2.0000000000000001E-4</v>
      </c>
      <c r="R895" s="117">
        <f>Q895*H895</f>
        <v>0.4420808</v>
      </c>
      <c r="S895" s="117">
        <v>0</v>
      </c>
      <c r="T895" s="118">
        <f>S895*H895</f>
        <v>0</v>
      </c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R895" s="119" t="s">
        <v>301</v>
      </c>
      <c r="AT895" s="119" t="s">
        <v>128</v>
      </c>
      <c r="AU895" s="119" t="s">
        <v>2</v>
      </c>
      <c r="AY895" s="2" t="s">
        <v>85</v>
      </c>
      <c r="BE895" s="120">
        <f>IF(N895="základní",J895,0)</f>
        <v>0</v>
      </c>
      <c r="BF895" s="120">
        <f>IF(N895="snížená",J895,0)</f>
        <v>0</v>
      </c>
      <c r="BG895" s="120">
        <f>IF(N895="zákl. přenesená",J895,0)</f>
        <v>0</v>
      </c>
      <c r="BH895" s="120">
        <f>IF(N895="sníž. přenesená",J895,0)</f>
        <v>0</v>
      </c>
      <c r="BI895" s="120">
        <f>IF(N895="nulová",J895,0)</f>
        <v>0</v>
      </c>
      <c r="BJ895" s="2" t="s">
        <v>83</v>
      </c>
      <c r="BK895" s="120">
        <f>ROUND(I895*H895,2)</f>
        <v>0</v>
      </c>
      <c r="BL895" s="2" t="s">
        <v>199</v>
      </c>
      <c r="BM895" s="119" t="s">
        <v>996</v>
      </c>
    </row>
    <row r="896" spans="1:65" s="14" customFormat="1" ht="19.5" x14ac:dyDescent="0.2">
      <c r="A896" s="10"/>
      <c r="B896" s="11"/>
      <c r="C896" s="10"/>
      <c r="D896" s="121" t="s">
        <v>94</v>
      </c>
      <c r="E896" s="10"/>
      <c r="F896" s="122" t="s">
        <v>995</v>
      </c>
      <c r="G896" s="10"/>
      <c r="H896" s="10"/>
      <c r="I896" s="12"/>
      <c r="J896" s="10"/>
      <c r="K896" s="10"/>
      <c r="L896" s="11"/>
      <c r="M896" s="123"/>
      <c r="N896" s="124"/>
      <c r="O896" s="116"/>
      <c r="P896" s="116"/>
      <c r="Q896" s="116"/>
      <c r="R896" s="116"/>
      <c r="S896" s="116"/>
      <c r="T896" s="125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T896" s="2" t="s">
        <v>94</v>
      </c>
      <c r="AU896" s="2" t="s">
        <v>2</v>
      </c>
    </row>
    <row r="897" spans="1:65" s="134" customFormat="1" x14ac:dyDescent="0.2">
      <c r="B897" s="135"/>
      <c r="D897" s="121" t="s">
        <v>96</v>
      </c>
      <c r="E897" s="136" t="s">
        <v>10</v>
      </c>
      <c r="F897" s="137" t="s">
        <v>997</v>
      </c>
      <c r="H897" s="138">
        <v>2210.404</v>
      </c>
      <c r="I897" s="139"/>
      <c r="L897" s="135"/>
      <c r="M897" s="140"/>
      <c r="N897" s="141"/>
      <c r="O897" s="141"/>
      <c r="P897" s="141"/>
      <c r="Q897" s="141"/>
      <c r="R897" s="141"/>
      <c r="S897" s="141"/>
      <c r="T897" s="142"/>
      <c r="AT897" s="136" t="s">
        <v>96</v>
      </c>
      <c r="AU897" s="136" t="s">
        <v>2</v>
      </c>
      <c r="AV897" s="134" t="s">
        <v>2</v>
      </c>
      <c r="AW897" s="134" t="s">
        <v>98</v>
      </c>
      <c r="AX897" s="134" t="s">
        <v>83</v>
      </c>
      <c r="AY897" s="136" t="s">
        <v>85</v>
      </c>
    </row>
    <row r="898" spans="1:65" s="14" customFormat="1" ht="32.450000000000003" customHeight="1" x14ac:dyDescent="0.2">
      <c r="A898" s="10"/>
      <c r="B898" s="106"/>
      <c r="C898" s="107" t="s">
        <v>998</v>
      </c>
      <c r="D898" s="107" t="s">
        <v>87</v>
      </c>
      <c r="E898" s="108" t="s">
        <v>999</v>
      </c>
      <c r="F898" s="109" t="s">
        <v>1000</v>
      </c>
      <c r="G898" s="110" t="s">
        <v>144</v>
      </c>
      <c r="H898" s="111">
        <v>1773.537</v>
      </c>
      <c r="I898" s="112"/>
      <c r="J898" s="113">
        <f>ROUND(I898*H898,2)</f>
        <v>0</v>
      </c>
      <c r="K898" s="109" t="s">
        <v>91</v>
      </c>
      <c r="L898" s="11"/>
      <c r="M898" s="114" t="s">
        <v>10</v>
      </c>
      <c r="N898" s="115" t="s">
        <v>27</v>
      </c>
      <c r="O898" s="116"/>
      <c r="P898" s="117">
        <f>O898*H898</f>
        <v>0</v>
      </c>
      <c r="Q898" s="117">
        <v>0</v>
      </c>
      <c r="R898" s="117">
        <f>Q898*H898</f>
        <v>0</v>
      </c>
      <c r="S898" s="117">
        <v>0</v>
      </c>
      <c r="T898" s="118">
        <f>S898*H898</f>
        <v>0</v>
      </c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R898" s="119" t="s">
        <v>199</v>
      </c>
      <c r="AT898" s="119" t="s">
        <v>87</v>
      </c>
      <c r="AU898" s="119" t="s">
        <v>2</v>
      </c>
      <c r="AY898" s="2" t="s">
        <v>85</v>
      </c>
      <c r="BE898" s="120">
        <f>IF(N898="základní",J898,0)</f>
        <v>0</v>
      </c>
      <c r="BF898" s="120">
        <f>IF(N898="snížená",J898,0)</f>
        <v>0</v>
      </c>
      <c r="BG898" s="120">
        <f>IF(N898="zákl. přenesená",J898,0)</f>
        <v>0</v>
      </c>
      <c r="BH898" s="120">
        <f>IF(N898="sníž. přenesená",J898,0)</f>
        <v>0</v>
      </c>
      <c r="BI898" s="120">
        <f>IF(N898="nulová",J898,0)</f>
        <v>0</v>
      </c>
      <c r="BJ898" s="2" t="s">
        <v>83</v>
      </c>
      <c r="BK898" s="120">
        <f>ROUND(I898*H898,2)</f>
        <v>0</v>
      </c>
      <c r="BL898" s="2" t="s">
        <v>199</v>
      </c>
      <c r="BM898" s="119" t="s">
        <v>1001</v>
      </c>
    </row>
    <row r="899" spans="1:65" s="14" customFormat="1" ht="19.5" x14ac:dyDescent="0.2">
      <c r="A899" s="10"/>
      <c r="B899" s="11"/>
      <c r="C899" s="10"/>
      <c r="D899" s="121" t="s">
        <v>94</v>
      </c>
      <c r="E899" s="10"/>
      <c r="F899" s="122" t="s">
        <v>1002</v>
      </c>
      <c r="G899" s="10"/>
      <c r="H899" s="10"/>
      <c r="I899" s="12"/>
      <c r="J899" s="10"/>
      <c r="K899" s="10"/>
      <c r="L899" s="11"/>
      <c r="M899" s="123"/>
      <c r="N899" s="124"/>
      <c r="O899" s="116"/>
      <c r="P899" s="116"/>
      <c r="Q899" s="116"/>
      <c r="R899" s="116"/>
      <c r="S899" s="116"/>
      <c r="T899" s="125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T899" s="2" t="s">
        <v>94</v>
      </c>
      <c r="AU899" s="2" t="s">
        <v>2</v>
      </c>
    </row>
    <row r="900" spans="1:65" s="126" customFormat="1" x14ac:dyDescent="0.2">
      <c r="B900" s="127"/>
      <c r="D900" s="121" t="s">
        <v>96</v>
      </c>
      <c r="E900" s="128" t="s">
        <v>10</v>
      </c>
      <c r="F900" s="129" t="s">
        <v>893</v>
      </c>
      <c r="H900" s="128" t="s">
        <v>10</v>
      </c>
      <c r="I900" s="130"/>
      <c r="L900" s="127"/>
      <c r="M900" s="131"/>
      <c r="N900" s="132"/>
      <c r="O900" s="132"/>
      <c r="P900" s="132"/>
      <c r="Q900" s="132"/>
      <c r="R900" s="132"/>
      <c r="S900" s="132"/>
      <c r="T900" s="133"/>
      <c r="AT900" s="128" t="s">
        <v>96</v>
      </c>
      <c r="AU900" s="128" t="s">
        <v>2</v>
      </c>
      <c r="AV900" s="126" t="s">
        <v>83</v>
      </c>
      <c r="AW900" s="126" t="s">
        <v>98</v>
      </c>
      <c r="AX900" s="126" t="s">
        <v>84</v>
      </c>
      <c r="AY900" s="128" t="s">
        <v>85</v>
      </c>
    </row>
    <row r="901" spans="1:65" s="134" customFormat="1" x14ac:dyDescent="0.2">
      <c r="B901" s="135"/>
      <c r="D901" s="121" t="s">
        <v>96</v>
      </c>
      <c r="E901" s="136" t="s">
        <v>10</v>
      </c>
      <c r="F901" s="137" t="s">
        <v>894</v>
      </c>
      <c r="H901" s="138">
        <v>1922.09</v>
      </c>
      <c r="I901" s="139"/>
      <c r="L901" s="135"/>
      <c r="M901" s="140"/>
      <c r="N901" s="141"/>
      <c r="O901" s="141"/>
      <c r="P901" s="141"/>
      <c r="Q901" s="141"/>
      <c r="R901" s="141"/>
      <c r="S901" s="141"/>
      <c r="T901" s="142"/>
      <c r="AT901" s="136" t="s">
        <v>96</v>
      </c>
      <c r="AU901" s="136" t="s">
        <v>2</v>
      </c>
      <c r="AV901" s="134" t="s">
        <v>2</v>
      </c>
      <c r="AW901" s="134" t="s">
        <v>98</v>
      </c>
      <c r="AX901" s="134" t="s">
        <v>84</v>
      </c>
      <c r="AY901" s="136" t="s">
        <v>85</v>
      </c>
    </row>
    <row r="902" spans="1:65" s="134" customFormat="1" x14ac:dyDescent="0.2">
      <c r="B902" s="135"/>
      <c r="D902" s="121" t="s">
        <v>96</v>
      </c>
      <c r="E902" s="136" t="s">
        <v>10</v>
      </c>
      <c r="F902" s="137" t="s">
        <v>1003</v>
      </c>
      <c r="H902" s="138">
        <v>-148.553</v>
      </c>
      <c r="I902" s="139"/>
      <c r="L902" s="135"/>
      <c r="M902" s="140"/>
      <c r="N902" s="141"/>
      <c r="O902" s="141"/>
      <c r="P902" s="141"/>
      <c r="Q902" s="141"/>
      <c r="R902" s="141"/>
      <c r="S902" s="141"/>
      <c r="T902" s="142"/>
      <c r="AT902" s="136" t="s">
        <v>96</v>
      </c>
      <c r="AU902" s="136" t="s">
        <v>2</v>
      </c>
      <c r="AV902" s="134" t="s">
        <v>2</v>
      </c>
      <c r="AW902" s="134" t="s">
        <v>98</v>
      </c>
      <c r="AX902" s="134" t="s">
        <v>84</v>
      </c>
      <c r="AY902" s="136" t="s">
        <v>85</v>
      </c>
    </row>
    <row r="903" spans="1:65" s="143" customFormat="1" x14ac:dyDescent="0.2">
      <c r="B903" s="144"/>
      <c r="D903" s="121" t="s">
        <v>96</v>
      </c>
      <c r="E903" s="145" t="s">
        <v>10</v>
      </c>
      <c r="F903" s="146" t="s">
        <v>102</v>
      </c>
      <c r="H903" s="147">
        <v>1773.537</v>
      </c>
      <c r="I903" s="148"/>
      <c r="L903" s="144"/>
      <c r="M903" s="149"/>
      <c r="N903" s="150"/>
      <c r="O903" s="150"/>
      <c r="P903" s="150"/>
      <c r="Q903" s="150"/>
      <c r="R903" s="150"/>
      <c r="S903" s="150"/>
      <c r="T903" s="151"/>
      <c r="AT903" s="145" t="s">
        <v>96</v>
      </c>
      <c r="AU903" s="145" t="s">
        <v>2</v>
      </c>
      <c r="AV903" s="143" t="s">
        <v>92</v>
      </c>
      <c r="AW903" s="143" t="s">
        <v>98</v>
      </c>
      <c r="AX903" s="143" t="s">
        <v>83</v>
      </c>
      <c r="AY903" s="145" t="s">
        <v>85</v>
      </c>
    </row>
    <row r="904" spans="1:65" s="14" customFormat="1" ht="21.6" customHeight="1" x14ac:dyDescent="0.2">
      <c r="A904" s="10"/>
      <c r="B904" s="106"/>
      <c r="C904" s="152" t="s">
        <v>1004</v>
      </c>
      <c r="D904" s="152" t="s">
        <v>128</v>
      </c>
      <c r="E904" s="153" t="s">
        <v>1005</v>
      </c>
      <c r="F904" s="154" t="s">
        <v>1006</v>
      </c>
      <c r="G904" s="155" t="s">
        <v>90</v>
      </c>
      <c r="H904" s="156">
        <v>141.88300000000001</v>
      </c>
      <c r="I904" s="157"/>
      <c r="J904" s="158">
        <f>ROUND(I904*H904,2)</f>
        <v>0</v>
      </c>
      <c r="K904" s="154" t="s">
        <v>91</v>
      </c>
      <c r="L904" s="159"/>
      <c r="M904" s="160" t="s">
        <v>10</v>
      </c>
      <c r="N904" s="161" t="s">
        <v>27</v>
      </c>
      <c r="O904" s="116"/>
      <c r="P904" s="117">
        <f>O904*H904</f>
        <v>0</v>
      </c>
      <c r="Q904" s="117">
        <v>0.75</v>
      </c>
      <c r="R904" s="117">
        <f>Q904*H904</f>
        <v>106.41225</v>
      </c>
      <c r="S904" s="117">
        <v>0</v>
      </c>
      <c r="T904" s="118">
        <f>S904*H904</f>
        <v>0</v>
      </c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R904" s="119" t="s">
        <v>301</v>
      </c>
      <c r="AT904" s="119" t="s">
        <v>128</v>
      </c>
      <c r="AU904" s="119" t="s">
        <v>2</v>
      </c>
      <c r="AY904" s="2" t="s">
        <v>85</v>
      </c>
      <c r="BE904" s="120">
        <f>IF(N904="základní",J904,0)</f>
        <v>0</v>
      </c>
      <c r="BF904" s="120">
        <f>IF(N904="snížená",J904,0)</f>
        <v>0</v>
      </c>
      <c r="BG904" s="120">
        <f>IF(N904="zákl. přenesená",J904,0)</f>
        <v>0</v>
      </c>
      <c r="BH904" s="120">
        <f>IF(N904="sníž. přenesená",J904,0)</f>
        <v>0</v>
      </c>
      <c r="BI904" s="120">
        <f>IF(N904="nulová",J904,0)</f>
        <v>0</v>
      </c>
      <c r="BJ904" s="2" t="s">
        <v>83</v>
      </c>
      <c r="BK904" s="120">
        <f>ROUND(I904*H904,2)</f>
        <v>0</v>
      </c>
      <c r="BL904" s="2" t="s">
        <v>199</v>
      </c>
      <c r="BM904" s="119" t="s">
        <v>1007</v>
      </c>
    </row>
    <row r="905" spans="1:65" s="14" customFormat="1" ht="19.5" x14ac:dyDescent="0.2">
      <c r="A905" s="10"/>
      <c r="B905" s="11"/>
      <c r="C905" s="10"/>
      <c r="D905" s="121" t="s">
        <v>94</v>
      </c>
      <c r="E905" s="10"/>
      <c r="F905" s="122" t="s">
        <v>1006</v>
      </c>
      <c r="G905" s="10"/>
      <c r="H905" s="10"/>
      <c r="I905" s="12"/>
      <c r="J905" s="10"/>
      <c r="K905" s="10"/>
      <c r="L905" s="11"/>
      <c r="M905" s="123"/>
      <c r="N905" s="124"/>
      <c r="O905" s="116"/>
      <c r="P905" s="116"/>
      <c r="Q905" s="116"/>
      <c r="R905" s="116"/>
      <c r="S905" s="116"/>
      <c r="T905" s="125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T905" s="2" t="s">
        <v>94</v>
      </c>
      <c r="AU905" s="2" t="s">
        <v>2</v>
      </c>
    </row>
    <row r="906" spans="1:65" s="134" customFormat="1" x14ac:dyDescent="0.2">
      <c r="B906" s="135"/>
      <c r="D906" s="121" t="s">
        <v>96</v>
      </c>
      <c r="E906" s="136" t="s">
        <v>10</v>
      </c>
      <c r="F906" s="137" t="s">
        <v>1008</v>
      </c>
      <c r="H906" s="138">
        <v>141.88300000000001</v>
      </c>
      <c r="I906" s="139"/>
      <c r="L906" s="135"/>
      <c r="M906" s="140"/>
      <c r="N906" s="141"/>
      <c r="O906" s="141"/>
      <c r="P906" s="141"/>
      <c r="Q906" s="141"/>
      <c r="R906" s="141"/>
      <c r="S906" s="141"/>
      <c r="T906" s="142"/>
      <c r="AT906" s="136" t="s">
        <v>96</v>
      </c>
      <c r="AU906" s="136" t="s">
        <v>2</v>
      </c>
      <c r="AV906" s="134" t="s">
        <v>2</v>
      </c>
      <c r="AW906" s="134" t="s">
        <v>98</v>
      </c>
      <c r="AX906" s="134" t="s">
        <v>83</v>
      </c>
      <c r="AY906" s="136" t="s">
        <v>85</v>
      </c>
    </row>
    <row r="907" spans="1:65" s="14" customFormat="1" ht="21.6" customHeight="1" x14ac:dyDescent="0.2">
      <c r="A907" s="10"/>
      <c r="B907" s="106"/>
      <c r="C907" s="107" t="s">
        <v>1009</v>
      </c>
      <c r="D907" s="107" t="s">
        <v>87</v>
      </c>
      <c r="E907" s="108" t="s">
        <v>1010</v>
      </c>
      <c r="F907" s="109" t="s">
        <v>1011</v>
      </c>
      <c r="G907" s="110" t="s">
        <v>90</v>
      </c>
      <c r="H907" s="111">
        <v>11.884</v>
      </c>
      <c r="I907" s="112"/>
      <c r="J907" s="113">
        <f>ROUND(I907*H907,2)</f>
        <v>0</v>
      </c>
      <c r="K907" s="109" t="s">
        <v>91</v>
      </c>
      <c r="L907" s="11"/>
      <c r="M907" s="114" t="s">
        <v>10</v>
      </c>
      <c r="N907" s="115" t="s">
        <v>27</v>
      </c>
      <c r="O907" s="116"/>
      <c r="P907" s="117">
        <f>O907*H907</f>
        <v>0</v>
      </c>
      <c r="Q907" s="117">
        <v>0</v>
      </c>
      <c r="R907" s="117">
        <f>Q907*H907</f>
        <v>0</v>
      </c>
      <c r="S907" s="117">
        <v>0</v>
      </c>
      <c r="T907" s="118">
        <f>S907*H907</f>
        <v>0</v>
      </c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R907" s="119" t="s">
        <v>199</v>
      </c>
      <c r="AT907" s="119" t="s">
        <v>87</v>
      </c>
      <c r="AU907" s="119" t="s">
        <v>2</v>
      </c>
      <c r="AY907" s="2" t="s">
        <v>85</v>
      </c>
      <c r="BE907" s="120">
        <f>IF(N907="základní",J907,0)</f>
        <v>0</v>
      </c>
      <c r="BF907" s="120">
        <f>IF(N907="snížená",J907,0)</f>
        <v>0</v>
      </c>
      <c r="BG907" s="120">
        <f>IF(N907="zákl. přenesená",J907,0)</f>
        <v>0</v>
      </c>
      <c r="BH907" s="120">
        <f>IF(N907="sníž. přenesená",J907,0)</f>
        <v>0</v>
      </c>
      <c r="BI907" s="120">
        <f>IF(N907="nulová",J907,0)</f>
        <v>0</v>
      </c>
      <c r="BJ907" s="2" t="s">
        <v>83</v>
      </c>
      <c r="BK907" s="120">
        <f>ROUND(I907*H907,2)</f>
        <v>0</v>
      </c>
      <c r="BL907" s="2" t="s">
        <v>199</v>
      </c>
      <c r="BM907" s="119" t="s">
        <v>1012</v>
      </c>
    </row>
    <row r="908" spans="1:65" s="14" customFormat="1" ht="39" x14ac:dyDescent="0.2">
      <c r="A908" s="10"/>
      <c r="B908" s="11"/>
      <c r="C908" s="10"/>
      <c r="D908" s="121" t="s">
        <v>94</v>
      </c>
      <c r="E908" s="10"/>
      <c r="F908" s="122" t="s">
        <v>1013</v>
      </c>
      <c r="G908" s="10"/>
      <c r="H908" s="10"/>
      <c r="I908" s="12"/>
      <c r="J908" s="10"/>
      <c r="K908" s="10"/>
      <c r="L908" s="11"/>
      <c r="M908" s="123"/>
      <c r="N908" s="124"/>
      <c r="O908" s="116"/>
      <c r="P908" s="116"/>
      <c r="Q908" s="116"/>
      <c r="R908" s="116"/>
      <c r="S908" s="116"/>
      <c r="T908" s="125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T908" s="2" t="s">
        <v>94</v>
      </c>
      <c r="AU908" s="2" t="s">
        <v>2</v>
      </c>
    </row>
    <row r="909" spans="1:65" s="134" customFormat="1" ht="22.5" x14ac:dyDescent="0.2">
      <c r="B909" s="135"/>
      <c r="D909" s="121" t="s">
        <v>96</v>
      </c>
      <c r="E909" s="136" t="s">
        <v>10</v>
      </c>
      <c r="F909" s="137" t="s">
        <v>1014</v>
      </c>
      <c r="H909" s="138">
        <v>11.884</v>
      </c>
      <c r="I909" s="139"/>
      <c r="L909" s="135"/>
      <c r="M909" s="140"/>
      <c r="N909" s="141"/>
      <c r="O909" s="141"/>
      <c r="P909" s="141"/>
      <c r="Q909" s="141"/>
      <c r="R909" s="141"/>
      <c r="S909" s="141"/>
      <c r="T909" s="142"/>
      <c r="AT909" s="136" t="s">
        <v>96</v>
      </c>
      <c r="AU909" s="136" t="s">
        <v>2</v>
      </c>
      <c r="AV909" s="134" t="s">
        <v>2</v>
      </c>
      <c r="AW909" s="134" t="s">
        <v>98</v>
      </c>
      <c r="AX909" s="134" t="s">
        <v>83</v>
      </c>
      <c r="AY909" s="136" t="s">
        <v>85</v>
      </c>
    </row>
    <row r="910" spans="1:65" s="14" customFormat="1" ht="14.45" customHeight="1" x14ac:dyDescent="0.2">
      <c r="A910" s="10"/>
      <c r="B910" s="106"/>
      <c r="C910" s="152" t="s">
        <v>1015</v>
      </c>
      <c r="D910" s="152" t="s">
        <v>128</v>
      </c>
      <c r="E910" s="153" t="s">
        <v>1016</v>
      </c>
      <c r="F910" s="154" t="s">
        <v>1017</v>
      </c>
      <c r="G910" s="155" t="s">
        <v>117</v>
      </c>
      <c r="H910" s="156">
        <v>23.768000000000001</v>
      </c>
      <c r="I910" s="157"/>
      <c r="J910" s="158">
        <f>ROUND(I910*H910,2)</f>
        <v>0</v>
      </c>
      <c r="K910" s="154" t="s">
        <v>91</v>
      </c>
      <c r="L910" s="159"/>
      <c r="M910" s="160" t="s">
        <v>10</v>
      </c>
      <c r="N910" s="161" t="s">
        <v>27</v>
      </c>
      <c r="O910" s="116"/>
      <c r="P910" s="117">
        <f>O910*H910</f>
        <v>0</v>
      </c>
      <c r="Q910" s="117">
        <v>1</v>
      </c>
      <c r="R910" s="117">
        <f>Q910*H910</f>
        <v>23.768000000000001</v>
      </c>
      <c r="S910" s="117">
        <v>0</v>
      </c>
      <c r="T910" s="118">
        <f>S910*H910</f>
        <v>0</v>
      </c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R910" s="119" t="s">
        <v>301</v>
      </c>
      <c r="AT910" s="119" t="s">
        <v>128</v>
      </c>
      <c r="AU910" s="119" t="s">
        <v>2</v>
      </c>
      <c r="AY910" s="2" t="s">
        <v>85</v>
      </c>
      <c r="BE910" s="120">
        <f>IF(N910="základní",J910,0)</f>
        <v>0</v>
      </c>
      <c r="BF910" s="120">
        <f>IF(N910="snížená",J910,0)</f>
        <v>0</v>
      </c>
      <c r="BG910" s="120">
        <f>IF(N910="zákl. přenesená",J910,0)</f>
        <v>0</v>
      </c>
      <c r="BH910" s="120">
        <f>IF(N910="sníž. přenesená",J910,0)</f>
        <v>0</v>
      </c>
      <c r="BI910" s="120">
        <f>IF(N910="nulová",J910,0)</f>
        <v>0</v>
      </c>
      <c r="BJ910" s="2" t="s">
        <v>83</v>
      </c>
      <c r="BK910" s="120">
        <f>ROUND(I910*H910,2)</f>
        <v>0</v>
      </c>
      <c r="BL910" s="2" t="s">
        <v>199</v>
      </c>
      <c r="BM910" s="119" t="s">
        <v>1018</v>
      </c>
    </row>
    <row r="911" spans="1:65" s="14" customFormat="1" x14ac:dyDescent="0.2">
      <c r="A911" s="10"/>
      <c r="B911" s="11"/>
      <c r="C911" s="10"/>
      <c r="D911" s="121" t="s">
        <v>94</v>
      </c>
      <c r="E911" s="10"/>
      <c r="F911" s="122" t="s">
        <v>1017</v>
      </c>
      <c r="G911" s="10"/>
      <c r="H911" s="10"/>
      <c r="I911" s="12"/>
      <c r="J911" s="10"/>
      <c r="K911" s="10"/>
      <c r="L911" s="11"/>
      <c r="M911" s="123"/>
      <c r="N911" s="124"/>
      <c r="O911" s="116"/>
      <c r="P911" s="116"/>
      <c r="Q911" s="116"/>
      <c r="R911" s="116"/>
      <c r="S911" s="116"/>
      <c r="T911" s="125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T911" s="2" t="s">
        <v>94</v>
      </c>
      <c r="AU911" s="2" t="s">
        <v>2</v>
      </c>
    </row>
    <row r="912" spans="1:65" s="134" customFormat="1" x14ac:dyDescent="0.2">
      <c r="B912" s="135"/>
      <c r="D912" s="121" t="s">
        <v>96</v>
      </c>
      <c r="E912" s="136" t="s">
        <v>10</v>
      </c>
      <c r="F912" s="137" t="s">
        <v>1019</v>
      </c>
      <c r="H912" s="138">
        <v>23.768000000000001</v>
      </c>
      <c r="I912" s="139"/>
      <c r="L912" s="135"/>
      <c r="M912" s="140"/>
      <c r="N912" s="141"/>
      <c r="O912" s="141"/>
      <c r="P912" s="141"/>
      <c r="Q912" s="141"/>
      <c r="R912" s="141"/>
      <c r="S912" s="141"/>
      <c r="T912" s="142"/>
      <c r="AT912" s="136" t="s">
        <v>96</v>
      </c>
      <c r="AU912" s="136" t="s">
        <v>2</v>
      </c>
      <c r="AV912" s="134" t="s">
        <v>2</v>
      </c>
      <c r="AW912" s="134" t="s">
        <v>98</v>
      </c>
      <c r="AX912" s="134" t="s">
        <v>83</v>
      </c>
      <c r="AY912" s="136" t="s">
        <v>85</v>
      </c>
    </row>
    <row r="913" spans="1:65" s="14" customFormat="1" ht="21.6" customHeight="1" x14ac:dyDescent="0.2">
      <c r="A913" s="10"/>
      <c r="B913" s="106"/>
      <c r="C913" s="107" t="s">
        <v>1020</v>
      </c>
      <c r="D913" s="107" t="s">
        <v>87</v>
      </c>
      <c r="E913" s="108" t="s">
        <v>1021</v>
      </c>
      <c r="F913" s="109" t="s">
        <v>1022</v>
      </c>
      <c r="G913" s="110" t="s">
        <v>195</v>
      </c>
      <c r="H913" s="111">
        <v>363.45</v>
      </c>
      <c r="I913" s="112"/>
      <c r="J913" s="113">
        <f>ROUND(I913*H913,2)</f>
        <v>0</v>
      </c>
      <c r="K913" s="109" t="s">
        <v>91</v>
      </c>
      <c r="L913" s="11"/>
      <c r="M913" s="114" t="s">
        <v>10</v>
      </c>
      <c r="N913" s="115" t="s">
        <v>27</v>
      </c>
      <c r="O913" s="116"/>
      <c r="P913" s="117">
        <f>O913*H913</f>
        <v>0</v>
      </c>
      <c r="Q913" s="117">
        <v>2.0000000000000002E-5</v>
      </c>
      <c r="R913" s="117">
        <f>Q913*H913</f>
        <v>7.2690000000000003E-3</v>
      </c>
      <c r="S913" s="117">
        <v>0</v>
      </c>
      <c r="T913" s="118">
        <f>S913*H913</f>
        <v>0</v>
      </c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R913" s="119" t="s">
        <v>199</v>
      </c>
      <c r="AT913" s="119" t="s">
        <v>87</v>
      </c>
      <c r="AU913" s="119" t="s">
        <v>2</v>
      </c>
      <c r="AY913" s="2" t="s">
        <v>85</v>
      </c>
      <c r="BE913" s="120">
        <f>IF(N913="základní",J913,0)</f>
        <v>0</v>
      </c>
      <c r="BF913" s="120">
        <f>IF(N913="snížená",J913,0)</f>
        <v>0</v>
      </c>
      <c r="BG913" s="120">
        <f>IF(N913="zákl. přenesená",J913,0)</f>
        <v>0</v>
      </c>
      <c r="BH913" s="120">
        <f>IF(N913="sníž. přenesená",J913,0)</f>
        <v>0</v>
      </c>
      <c r="BI913" s="120">
        <f>IF(N913="nulová",J913,0)</f>
        <v>0</v>
      </c>
      <c r="BJ913" s="2" t="s">
        <v>83</v>
      </c>
      <c r="BK913" s="120">
        <f>ROUND(I913*H913,2)</f>
        <v>0</v>
      </c>
      <c r="BL913" s="2" t="s">
        <v>199</v>
      </c>
      <c r="BM913" s="119" t="s">
        <v>1023</v>
      </c>
    </row>
    <row r="914" spans="1:65" s="14" customFormat="1" ht="19.5" x14ac:dyDescent="0.2">
      <c r="A914" s="10"/>
      <c r="B914" s="11"/>
      <c r="C914" s="10"/>
      <c r="D914" s="121" t="s">
        <v>94</v>
      </c>
      <c r="E914" s="10"/>
      <c r="F914" s="122" t="s">
        <v>1024</v>
      </c>
      <c r="G914" s="10"/>
      <c r="H914" s="10"/>
      <c r="I914" s="12"/>
      <c r="J914" s="10"/>
      <c r="K914" s="10"/>
      <c r="L914" s="11"/>
      <c r="M914" s="123"/>
      <c r="N914" s="124"/>
      <c r="O914" s="116"/>
      <c r="P914" s="116"/>
      <c r="Q914" s="116"/>
      <c r="R914" s="116"/>
      <c r="S914" s="116"/>
      <c r="T914" s="125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T914" s="2" t="s">
        <v>94</v>
      </c>
      <c r="AU914" s="2" t="s">
        <v>2</v>
      </c>
    </row>
    <row r="915" spans="1:65" s="14" customFormat="1" ht="14.45" customHeight="1" x14ac:dyDescent="0.2">
      <c r="A915" s="10"/>
      <c r="B915" s="106"/>
      <c r="C915" s="152" t="s">
        <v>1025</v>
      </c>
      <c r="D915" s="152" t="s">
        <v>128</v>
      </c>
      <c r="E915" s="153" t="s">
        <v>1026</v>
      </c>
      <c r="F915" s="154" t="s">
        <v>1027</v>
      </c>
      <c r="G915" s="155" t="s">
        <v>195</v>
      </c>
      <c r="H915" s="156">
        <v>399.79500000000002</v>
      </c>
      <c r="I915" s="157"/>
      <c r="J915" s="158">
        <f>ROUND(I915*H915,2)</f>
        <v>0</v>
      </c>
      <c r="K915" s="154" t="s">
        <v>91</v>
      </c>
      <c r="L915" s="159"/>
      <c r="M915" s="160" t="s">
        <v>10</v>
      </c>
      <c r="N915" s="161" t="s">
        <v>27</v>
      </c>
      <c r="O915" s="116"/>
      <c r="P915" s="117">
        <f>O915*H915</f>
        <v>0</v>
      </c>
      <c r="Q915" s="117">
        <v>5.0000000000000001E-4</v>
      </c>
      <c r="R915" s="117">
        <f>Q915*H915</f>
        <v>0.19989750000000001</v>
      </c>
      <c r="S915" s="117">
        <v>0</v>
      </c>
      <c r="T915" s="118">
        <f>S915*H915</f>
        <v>0</v>
      </c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R915" s="119" t="s">
        <v>301</v>
      </c>
      <c r="AT915" s="119" t="s">
        <v>128</v>
      </c>
      <c r="AU915" s="119" t="s">
        <v>2</v>
      </c>
      <c r="AY915" s="2" t="s">
        <v>85</v>
      </c>
      <c r="BE915" s="120">
        <f>IF(N915="základní",J915,0)</f>
        <v>0</v>
      </c>
      <c r="BF915" s="120">
        <f>IF(N915="snížená",J915,0)</f>
        <v>0</v>
      </c>
      <c r="BG915" s="120">
        <f>IF(N915="zákl. přenesená",J915,0)</f>
        <v>0</v>
      </c>
      <c r="BH915" s="120">
        <f>IF(N915="sníž. přenesená",J915,0)</f>
        <v>0</v>
      </c>
      <c r="BI915" s="120">
        <f>IF(N915="nulová",J915,0)</f>
        <v>0</v>
      </c>
      <c r="BJ915" s="2" t="s">
        <v>83</v>
      </c>
      <c r="BK915" s="120">
        <f>ROUND(I915*H915,2)</f>
        <v>0</v>
      </c>
      <c r="BL915" s="2" t="s">
        <v>199</v>
      </c>
      <c r="BM915" s="119" t="s">
        <v>1028</v>
      </c>
    </row>
    <row r="916" spans="1:65" s="14" customFormat="1" x14ac:dyDescent="0.2">
      <c r="A916" s="10"/>
      <c r="B916" s="11"/>
      <c r="C916" s="10"/>
      <c r="D916" s="121" t="s">
        <v>94</v>
      </c>
      <c r="E916" s="10"/>
      <c r="F916" s="122" t="s">
        <v>1027</v>
      </c>
      <c r="G916" s="10"/>
      <c r="H916" s="10"/>
      <c r="I916" s="12"/>
      <c r="J916" s="10"/>
      <c r="K916" s="10"/>
      <c r="L916" s="11"/>
      <c r="M916" s="123"/>
      <c r="N916" s="124"/>
      <c r="O916" s="116"/>
      <c r="P916" s="116"/>
      <c r="Q916" s="116"/>
      <c r="R916" s="116"/>
      <c r="S916" s="116"/>
      <c r="T916" s="125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T916" s="2" t="s">
        <v>94</v>
      </c>
      <c r="AU916" s="2" t="s">
        <v>2</v>
      </c>
    </row>
    <row r="917" spans="1:65" s="134" customFormat="1" x14ac:dyDescent="0.2">
      <c r="B917" s="135"/>
      <c r="D917" s="121" t="s">
        <v>96</v>
      </c>
      <c r="E917" s="136" t="s">
        <v>10</v>
      </c>
      <c r="F917" s="137" t="s">
        <v>1029</v>
      </c>
      <c r="H917" s="138">
        <v>399.79500000000002</v>
      </c>
      <c r="I917" s="139"/>
      <c r="L917" s="135"/>
      <c r="M917" s="140"/>
      <c r="N917" s="141"/>
      <c r="O917" s="141"/>
      <c r="P917" s="141"/>
      <c r="Q917" s="141"/>
      <c r="R917" s="141"/>
      <c r="S917" s="141"/>
      <c r="T917" s="142"/>
      <c r="AT917" s="136" t="s">
        <v>96</v>
      </c>
      <c r="AU917" s="136" t="s">
        <v>2</v>
      </c>
      <c r="AV917" s="134" t="s">
        <v>2</v>
      </c>
      <c r="AW917" s="134" t="s">
        <v>98</v>
      </c>
      <c r="AX917" s="134" t="s">
        <v>83</v>
      </c>
      <c r="AY917" s="136" t="s">
        <v>85</v>
      </c>
    </row>
    <row r="918" spans="1:65" s="14" customFormat="1" ht="21.6" customHeight="1" x14ac:dyDescent="0.2">
      <c r="A918" s="10"/>
      <c r="B918" s="106"/>
      <c r="C918" s="107" t="s">
        <v>1030</v>
      </c>
      <c r="D918" s="107" t="s">
        <v>87</v>
      </c>
      <c r="E918" s="108" t="s">
        <v>1031</v>
      </c>
      <c r="F918" s="109" t="s">
        <v>1032</v>
      </c>
      <c r="G918" s="110" t="s">
        <v>117</v>
      </c>
      <c r="H918" s="111">
        <v>141.59200000000001</v>
      </c>
      <c r="I918" s="112"/>
      <c r="J918" s="113">
        <f>ROUND(I918*H918,2)</f>
        <v>0</v>
      </c>
      <c r="K918" s="109" t="s">
        <v>91</v>
      </c>
      <c r="L918" s="11"/>
      <c r="M918" s="114" t="s">
        <v>10</v>
      </c>
      <c r="N918" s="115" t="s">
        <v>27</v>
      </c>
      <c r="O918" s="116"/>
      <c r="P918" s="117">
        <f>O918*H918</f>
        <v>0</v>
      </c>
      <c r="Q918" s="117">
        <v>0</v>
      </c>
      <c r="R918" s="117">
        <f>Q918*H918</f>
        <v>0</v>
      </c>
      <c r="S918" s="117">
        <v>0</v>
      </c>
      <c r="T918" s="118">
        <f>S918*H918</f>
        <v>0</v>
      </c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R918" s="119" t="s">
        <v>199</v>
      </c>
      <c r="AT918" s="119" t="s">
        <v>87</v>
      </c>
      <c r="AU918" s="119" t="s">
        <v>2</v>
      </c>
      <c r="AY918" s="2" t="s">
        <v>85</v>
      </c>
      <c r="BE918" s="120">
        <f>IF(N918="základní",J918,0)</f>
        <v>0</v>
      </c>
      <c r="BF918" s="120">
        <f>IF(N918="snížená",J918,0)</f>
        <v>0</v>
      </c>
      <c r="BG918" s="120">
        <f>IF(N918="zákl. přenesená",J918,0)</f>
        <v>0</v>
      </c>
      <c r="BH918" s="120">
        <f>IF(N918="sníž. přenesená",J918,0)</f>
        <v>0</v>
      </c>
      <c r="BI918" s="120">
        <f>IF(N918="nulová",J918,0)</f>
        <v>0</v>
      </c>
      <c r="BJ918" s="2" t="s">
        <v>83</v>
      </c>
      <c r="BK918" s="120">
        <f>ROUND(I918*H918,2)</f>
        <v>0</v>
      </c>
      <c r="BL918" s="2" t="s">
        <v>199</v>
      </c>
      <c r="BM918" s="119" t="s">
        <v>1033</v>
      </c>
    </row>
    <row r="919" spans="1:65" s="14" customFormat="1" ht="29.25" x14ac:dyDescent="0.2">
      <c r="A919" s="10"/>
      <c r="B919" s="11"/>
      <c r="C919" s="10"/>
      <c r="D919" s="121" t="s">
        <v>94</v>
      </c>
      <c r="E919" s="10"/>
      <c r="F919" s="122" t="s">
        <v>1034</v>
      </c>
      <c r="G919" s="10"/>
      <c r="H919" s="10"/>
      <c r="I919" s="12"/>
      <c r="J919" s="10"/>
      <c r="K919" s="10"/>
      <c r="L919" s="11"/>
      <c r="M919" s="123"/>
      <c r="N919" s="124"/>
      <c r="O919" s="116"/>
      <c r="P919" s="116"/>
      <c r="Q919" s="116"/>
      <c r="R919" s="116"/>
      <c r="S919" s="116"/>
      <c r="T919" s="125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T919" s="2" t="s">
        <v>94</v>
      </c>
      <c r="AU919" s="2" t="s">
        <v>2</v>
      </c>
    </row>
    <row r="920" spans="1:65" s="92" customFormat="1" ht="22.9" customHeight="1" x14ac:dyDescent="0.2">
      <c r="B920" s="93"/>
      <c r="D920" s="94" t="s">
        <v>81</v>
      </c>
      <c r="E920" s="104" t="s">
        <v>1035</v>
      </c>
      <c r="F920" s="104" t="s">
        <v>1036</v>
      </c>
      <c r="I920" s="96"/>
      <c r="J920" s="105">
        <f>BK920</f>
        <v>0</v>
      </c>
      <c r="L920" s="93"/>
      <c r="M920" s="98"/>
      <c r="N920" s="99"/>
      <c r="O920" s="99"/>
      <c r="P920" s="100">
        <f>SUM(P921:P959)</f>
        <v>0</v>
      </c>
      <c r="Q920" s="99"/>
      <c r="R920" s="100">
        <f>SUM(R921:R959)</f>
        <v>12.342977279999999</v>
      </c>
      <c r="S920" s="99"/>
      <c r="T920" s="101">
        <f>SUM(T921:T959)</f>
        <v>0</v>
      </c>
      <c r="AR920" s="94" t="s">
        <v>2</v>
      </c>
      <c r="AT920" s="102" t="s">
        <v>81</v>
      </c>
      <c r="AU920" s="102" t="s">
        <v>83</v>
      </c>
      <c r="AY920" s="94" t="s">
        <v>85</v>
      </c>
      <c r="BK920" s="103">
        <f>SUM(BK921:BK959)</f>
        <v>0</v>
      </c>
    </row>
    <row r="921" spans="1:65" s="14" customFormat="1" ht="21.6" customHeight="1" x14ac:dyDescent="0.2">
      <c r="A921" s="10"/>
      <c r="B921" s="106"/>
      <c r="C921" s="107" t="s">
        <v>1037</v>
      </c>
      <c r="D921" s="107" t="s">
        <v>87</v>
      </c>
      <c r="E921" s="108" t="s">
        <v>1038</v>
      </c>
      <c r="F921" s="109" t="s">
        <v>1039</v>
      </c>
      <c r="G921" s="110" t="s">
        <v>144</v>
      </c>
      <c r="H921" s="111">
        <v>125.696</v>
      </c>
      <c r="I921" s="112"/>
      <c r="J921" s="113">
        <f>ROUND(I921*H921,2)</f>
        <v>0</v>
      </c>
      <c r="K921" s="109" t="s">
        <v>91</v>
      </c>
      <c r="L921" s="11"/>
      <c r="M921" s="114" t="s">
        <v>10</v>
      </c>
      <c r="N921" s="115" t="s">
        <v>27</v>
      </c>
      <c r="O921" s="116"/>
      <c r="P921" s="117">
        <f>O921*H921</f>
        <v>0</v>
      </c>
      <c r="Q921" s="117">
        <v>6.0000000000000001E-3</v>
      </c>
      <c r="R921" s="117">
        <f>Q921*H921</f>
        <v>0.75417599999999996</v>
      </c>
      <c r="S921" s="117">
        <v>0</v>
      </c>
      <c r="T921" s="118">
        <f>S921*H921</f>
        <v>0</v>
      </c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R921" s="119" t="s">
        <v>199</v>
      </c>
      <c r="AT921" s="119" t="s">
        <v>87</v>
      </c>
      <c r="AU921" s="119" t="s">
        <v>2</v>
      </c>
      <c r="AY921" s="2" t="s">
        <v>85</v>
      </c>
      <c r="BE921" s="120">
        <f>IF(N921="základní",J921,0)</f>
        <v>0</v>
      </c>
      <c r="BF921" s="120">
        <f>IF(N921="snížená",J921,0)</f>
        <v>0</v>
      </c>
      <c r="BG921" s="120">
        <f>IF(N921="zákl. přenesená",J921,0)</f>
        <v>0</v>
      </c>
      <c r="BH921" s="120">
        <f>IF(N921="sníž. přenesená",J921,0)</f>
        <v>0</v>
      </c>
      <c r="BI921" s="120">
        <f>IF(N921="nulová",J921,0)</f>
        <v>0</v>
      </c>
      <c r="BJ921" s="2" t="s">
        <v>83</v>
      </c>
      <c r="BK921" s="120">
        <f>ROUND(I921*H921,2)</f>
        <v>0</v>
      </c>
      <c r="BL921" s="2" t="s">
        <v>199</v>
      </c>
      <c r="BM921" s="119" t="s">
        <v>1040</v>
      </c>
    </row>
    <row r="922" spans="1:65" s="14" customFormat="1" ht="29.25" x14ac:dyDescent="0.2">
      <c r="A922" s="10"/>
      <c r="B922" s="11"/>
      <c r="C922" s="10"/>
      <c r="D922" s="121" t="s">
        <v>94</v>
      </c>
      <c r="E922" s="10"/>
      <c r="F922" s="122" t="s">
        <v>1041</v>
      </c>
      <c r="G922" s="10"/>
      <c r="H922" s="10"/>
      <c r="I922" s="12"/>
      <c r="J922" s="10"/>
      <c r="K922" s="10"/>
      <c r="L922" s="11"/>
      <c r="M922" s="123"/>
      <c r="N922" s="124"/>
      <c r="O922" s="116"/>
      <c r="P922" s="116"/>
      <c r="Q922" s="116"/>
      <c r="R922" s="116"/>
      <c r="S922" s="116"/>
      <c r="T922" s="125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T922" s="2" t="s">
        <v>94</v>
      </c>
      <c r="AU922" s="2" t="s">
        <v>2</v>
      </c>
    </row>
    <row r="923" spans="1:65" s="134" customFormat="1" ht="33.75" x14ac:dyDescent="0.2">
      <c r="B923" s="135"/>
      <c r="D923" s="121" t="s">
        <v>96</v>
      </c>
      <c r="E923" s="136" t="s">
        <v>10</v>
      </c>
      <c r="F923" s="137" t="s">
        <v>1042</v>
      </c>
      <c r="H923" s="138">
        <v>117.318</v>
      </c>
      <c r="I923" s="139"/>
      <c r="L923" s="135"/>
      <c r="M923" s="140"/>
      <c r="N923" s="141"/>
      <c r="O923" s="141"/>
      <c r="P923" s="141"/>
      <c r="Q923" s="141"/>
      <c r="R923" s="141"/>
      <c r="S923" s="141"/>
      <c r="T923" s="142"/>
      <c r="AT923" s="136" t="s">
        <v>96</v>
      </c>
      <c r="AU923" s="136" t="s">
        <v>2</v>
      </c>
      <c r="AV923" s="134" t="s">
        <v>2</v>
      </c>
      <c r="AW923" s="134" t="s">
        <v>98</v>
      </c>
      <c r="AX923" s="134" t="s">
        <v>84</v>
      </c>
      <c r="AY923" s="136" t="s">
        <v>85</v>
      </c>
    </row>
    <row r="924" spans="1:65" s="134" customFormat="1" x14ac:dyDescent="0.2">
      <c r="B924" s="135"/>
      <c r="D924" s="121" t="s">
        <v>96</v>
      </c>
      <c r="E924" s="136" t="s">
        <v>10</v>
      </c>
      <c r="F924" s="137" t="s">
        <v>1043</v>
      </c>
      <c r="H924" s="138">
        <v>8.3780000000000001</v>
      </c>
      <c r="I924" s="139"/>
      <c r="L924" s="135"/>
      <c r="M924" s="140"/>
      <c r="N924" s="141"/>
      <c r="O924" s="141"/>
      <c r="P924" s="141"/>
      <c r="Q924" s="141"/>
      <c r="R924" s="141"/>
      <c r="S924" s="141"/>
      <c r="T924" s="142"/>
      <c r="AT924" s="136" t="s">
        <v>96</v>
      </c>
      <c r="AU924" s="136" t="s">
        <v>2</v>
      </c>
      <c r="AV924" s="134" t="s">
        <v>2</v>
      </c>
      <c r="AW924" s="134" t="s">
        <v>98</v>
      </c>
      <c r="AX924" s="134" t="s">
        <v>84</v>
      </c>
      <c r="AY924" s="136" t="s">
        <v>85</v>
      </c>
    </row>
    <row r="925" spans="1:65" s="143" customFormat="1" x14ac:dyDescent="0.2">
      <c r="B925" s="144"/>
      <c r="D925" s="121" t="s">
        <v>96</v>
      </c>
      <c r="E925" s="145" t="s">
        <v>10</v>
      </c>
      <c r="F925" s="146" t="s">
        <v>102</v>
      </c>
      <c r="H925" s="147">
        <v>125.696</v>
      </c>
      <c r="I925" s="148"/>
      <c r="L925" s="144"/>
      <c r="M925" s="149"/>
      <c r="N925" s="150"/>
      <c r="O925" s="150"/>
      <c r="P925" s="150"/>
      <c r="Q925" s="150"/>
      <c r="R925" s="150"/>
      <c r="S925" s="150"/>
      <c r="T925" s="151"/>
      <c r="AT925" s="145" t="s">
        <v>96</v>
      </c>
      <c r="AU925" s="145" t="s">
        <v>2</v>
      </c>
      <c r="AV925" s="143" t="s">
        <v>92</v>
      </c>
      <c r="AW925" s="143" t="s">
        <v>98</v>
      </c>
      <c r="AX925" s="143" t="s">
        <v>83</v>
      </c>
      <c r="AY925" s="145" t="s">
        <v>85</v>
      </c>
    </row>
    <row r="926" spans="1:65" s="14" customFormat="1" ht="21.6" customHeight="1" x14ac:dyDescent="0.2">
      <c r="A926" s="10"/>
      <c r="B926" s="106"/>
      <c r="C926" s="152" t="s">
        <v>1044</v>
      </c>
      <c r="D926" s="152" t="s">
        <v>128</v>
      </c>
      <c r="E926" s="153" t="s">
        <v>1045</v>
      </c>
      <c r="F926" s="154" t="s">
        <v>1046</v>
      </c>
      <c r="G926" s="155" t="s">
        <v>90</v>
      </c>
      <c r="H926" s="156">
        <v>4.9269999999999996</v>
      </c>
      <c r="I926" s="157"/>
      <c r="J926" s="158">
        <f>ROUND(I926*H926,2)</f>
        <v>0</v>
      </c>
      <c r="K926" s="154" t="s">
        <v>91</v>
      </c>
      <c r="L926" s="159"/>
      <c r="M926" s="160" t="s">
        <v>10</v>
      </c>
      <c r="N926" s="161" t="s">
        <v>27</v>
      </c>
      <c r="O926" s="116"/>
      <c r="P926" s="117">
        <f>O926*H926</f>
        <v>0</v>
      </c>
      <c r="Q926" s="117">
        <v>0.03</v>
      </c>
      <c r="R926" s="117">
        <f>Q926*H926</f>
        <v>0.14780999999999997</v>
      </c>
      <c r="S926" s="117">
        <v>0</v>
      </c>
      <c r="T926" s="118">
        <f>S926*H926</f>
        <v>0</v>
      </c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R926" s="119" t="s">
        <v>301</v>
      </c>
      <c r="AT926" s="119" t="s">
        <v>128</v>
      </c>
      <c r="AU926" s="119" t="s">
        <v>2</v>
      </c>
      <c r="AY926" s="2" t="s">
        <v>85</v>
      </c>
      <c r="BE926" s="120">
        <f>IF(N926="základní",J926,0)</f>
        <v>0</v>
      </c>
      <c r="BF926" s="120">
        <f>IF(N926="snížená",J926,0)</f>
        <v>0</v>
      </c>
      <c r="BG926" s="120">
        <f>IF(N926="zákl. přenesená",J926,0)</f>
        <v>0</v>
      </c>
      <c r="BH926" s="120">
        <f>IF(N926="sníž. přenesená",J926,0)</f>
        <v>0</v>
      </c>
      <c r="BI926" s="120">
        <f>IF(N926="nulová",J926,0)</f>
        <v>0</v>
      </c>
      <c r="BJ926" s="2" t="s">
        <v>83</v>
      </c>
      <c r="BK926" s="120">
        <f>ROUND(I926*H926,2)</f>
        <v>0</v>
      </c>
      <c r="BL926" s="2" t="s">
        <v>199</v>
      </c>
      <c r="BM926" s="119" t="s">
        <v>1047</v>
      </c>
    </row>
    <row r="927" spans="1:65" s="14" customFormat="1" ht="19.5" x14ac:dyDescent="0.2">
      <c r="A927" s="10"/>
      <c r="B927" s="11"/>
      <c r="C927" s="10"/>
      <c r="D927" s="121" t="s">
        <v>94</v>
      </c>
      <c r="E927" s="10"/>
      <c r="F927" s="122" t="s">
        <v>1046</v>
      </c>
      <c r="G927" s="10"/>
      <c r="H927" s="10"/>
      <c r="I927" s="12"/>
      <c r="J927" s="10"/>
      <c r="K927" s="10"/>
      <c r="L927" s="11"/>
      <c r="M927" s="123"/>
      <c r="N927" s="124"/>
      <c r="O927" s="116"/>
      <c r="P927" s="116"/>
      <c r="Q927" s="116"/>
      <c r="R927" s="116"/>
      <c r="S927" s="116"/>
      <c r="T927" s="125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T927" s="2" t="s">
        <v>94</v>
      </c>
      <c r="AU927" s="2" t="s">
        <v>2</v>
      </c>
    </row>
    <row r="928" spans="1:65" s="134" customFormat="1" x14ac:dyDescent="0.2">
      <c r="B928" s="135"/>
      <c r="D928" s="121" t="s">
        <v>96</v>
      </c>
      <c r="E928" s="136" t="s">
        <v>10</v>
      </c>
      <c r="F928" s="137" t="s">
        <v>1048</v>
      </c>
      <c r="H928" s="138">
        <v>4.9269999999999996</v>
      </c>
      <c r="I928" s="139"/>
      <c r="L928" s="135"/>
      <c r="M928" s="140"/>
      <c r="N928" s="141"/>
      <c r="O928" s="141"/>
      <c r="P928" s="141"/>
      <c r="Q928" s="141"/>
      <c r="R928" s="141"/>
      <c r="S928" s="141"/>
      <c r="T928" s="142"/>
      <c r="AT928" s="136" t="s">
        <v>96</v>
      </c>
      <c r="AU928" s="136" t="s">
        <v>2</v>
      </c>
      <c r="AV928" s="134" t="s">
        <v>2</v>
      </c>
      <c r="AW928" s="134" t="s">
        <v>98</v>
      </c>
      <c r="AX928" s="134" t="s">
        <v>83</v>
      </c>
      <c r="AY928" s="136" t="s">
        <v>85</v>
      </c>
    </row>
    <row r="929" spans="1:65" s="14" customFormat="1" ht="21.6" customHeight="1" x14ac:dyDescent="0.2">
      <c r="A929" s="10"/>
      <c r="B929" s="106"/>
      <c r="C929" s="152" t="s">
        <v>1049</v>
      </c>
      <c r="D929" s="152" t="s">
        <v>128</v>
      </c>
      <c r="E929" s="153" t="s">
        <v>1050</v>
      </c>
      <c r="F929" s="154" t="s">
        <v>1051</v>
      </c>
      <c r="G929" s="155" t="s">
        <v>144</v>
      </c>
      <c r="H929" s="156">
        <v>8.7970000000000006</v>
      </c>
      <c r="I929" s="157"/>
      <c r="J929" s="158">
        <f>ROUND(I929*H929,2)</f>
        <v>0</v>
      </c>
      <c r="K929" s="154" t="s">
        <v>91</v>
      </c>
      <c r="L929" s="159"/>
      <c r="M929" s="160" t="s">
        <v>10</v>
      </c>
      <c r="N929" s="161" t="s">
        <v>27</v>
      </c>
      <c r="O929" s="116"/>
      <c r="P929" s="117">
        <f>O929*H929</f>
        <v>0</v>
      </c>
      <c r="Q929" s="117">
        <v>2.5000000000000001E-3</v>
      </c>
      <c r="R929" s="117">
        <f>Q929*H929</f>
        <v>2.1992500000000002E-2</v>
      </c>
      <c r="S929" s="117">
        <v>0</v>
      </c>
      <c r="T929" s="118">
        <f>S929*H929</f>
        <v>0</v>
      </c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R929" s="119" t="s">
        <v>301</v>
      </c>
      <c r="AT929" s="119" t="s">
        <v>128</v>
      </c>
      <c r="AU929" s="119" t="s">
        <v>2</v>
      </c>
      <c r="AY929" s="2" t="s">
        <v>85</v>
      </c>
      <c r="BE929" s="120">
        <f>IF(N929="základní",J929,0)</f>
        <v>0</v>
      </c>
      <c r="BF929" s="120">
        <f>IF(N929="snížená",J929,0)</f>
        <v>0</v>
      </c>
      <c r="BG929" s="120">
        <f>IF(N929="zákl. přenesená",J929,0)</f>
        <v>0</v>
      </c>
      <c r="BH929" s="120">
        <f>IF(N929="sníž. přenesená",J929,0)</f>
        <v>0</v>
      </c>
      <c r="BI929" s="120">
        <f>IF(N929="nulová",J929,0)</f>
        <v>0</v>
      </c>
      <c r="BJ929" s="2" t="s">
        <v>83</v>
      </c>
      <c r="BK929" s="120">
        <f>ROUND(I929*H929,2)</f>
        <v>0</v>
      </c>
      <c r="BL929" s="2" t="s">
        <v>199</v>
      </c>
      <c r="BM929" s="119" t="s">
        <v>1052</v>
      </c>
    </row>
    <row r="930" spans="1:65" s="14" customFormat="1" ht="19.5" x14ac:dyDescent="0.2">
      <c r="A930" s="10"/>
      <c r="B930" s="11"/>
      <c r="C930" s="10"/>
      <c r="D930" s="121" t="s">
        <v>94</v>
      </c>
      <c r="E930" s="10"/>
      <c r="F930" s="122" t="s">
        <v>1051</v>
      </c>
      <c r="G930" s="10"/>
      <c r="H930" s="10"/>
      <c r="I930" s="12"/>
      <c r="J930" s="10"/>
      <c r="K930" s="10"/>
      <c r="L930" s="11"/>
      <c r="M930" s="123"/>
      <c r="N930" s="124"/>
      <c r="O930" s="116"/>
      <c r="P930" s="116"/>
      <c r="Q930" s="116"/>
      <c r="R930" s="116"/>
      <c r="S930" s="116"/>
      <c r="T930" s="125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T930" s="2" t="s">
        <v>94</v>
      </c>
      <c r="AU930" s="2" t="s">
        <v>2</v>
      </c>
    </row>
    <row r="931" spans="1:65" s="134" customFormat="1" x14ac:dyDescent="0.2">
      <c r="B931" s="135"/>
      <c r="D931" s="121" t="s">
        <v>96</v>
      </c>
      <c r="E931" s="136" t="s">
        <v>10</v>
      </c>
      <c r="F931" s="137" t="s">
        <v>1053</v>
      </c>
      <c r="H931" s="138">
        <v>8.7970000000000006</v>
      </c>
      <c r="I931" s="139"/>
      <c r="L931" s="135"/>
      <c r="M931" s="140"/>
      <c r="N931" s="141"/>
      <c r="O931" s="141"/>
      <c r="P931" s="141"/>
      <c r="Q931" s="141"/>
      <c r="R931" s="141"/>
      <c r="S931" s="141"/>
      <c r="T931" s="142"/>
      <c r="AT931" s="136" t="s">
        <v>96</v>
      </c>
      <c r="AU931" s="136" t="s">
        <v>2</v>
      </c>
      <c r="AV931" s="134" t="s">
        <v>2</v>
      </c>
      <c r="AW931" s="134" t="s">
        <v>98</v>
      </c>
      <c r="AX931" s="134" t="s">
        <v>83</v>
      </c>
      <c r="AY931" s="136" t="s">
        <v>85</v>
      </c>
    </row>
    <row r="932" spans="1:65" s="14" customFormat="1" ht="21.6" customHeight="1" x14ac:dyDescent="0.2">
      <c r="A932" s="10"/>
      <c r="B932" s="106"/>
      <c r="C932" s="152" t="s">
        <v>1054</v>
      </c>
      <c r="D932" s="152" t="s">
        <v>128</v>
      </c>
      <c r="E932" s="153" t="s">
        <v>1055</v>
      </c>
      <c r="F932" s="154" t="s">
        <v>1056</v>
      </c>
      <c r="G932" s="155" t="s">
        <v>144</v>
      </c>
      <c r="H932" s="156">
        <v>7.0049999999999999</v>
      </c>
      <c r="I932" s="157"/>
      <c r="J932" s="158">
        <f>ROUND(I932*H932,2)</f>
        <v>0</v>
      </c>
      <c r="K932" s="154" t="s">
        <v>91</v>
      </c>
      <c r="L932" s="159"/>
      <c r="M932" s="160" t="s">
        <v>10</v>
      </c>
      <c r="N932" s="161" t="s">
        <v>27</v>
      </c>
      <c r="O932" s="116"/>
      <c r="P932" s="117">
        <f>O932*H932</f>
        <v>0</v>
      </c>
      <c r="Q932" s="117">
        <v>3.5000000000000001E-3</v>
      </c>
      <c r="R932" s="117">
        <f>Q932*H932</f>
        <v>2.4517500000000001E-2</v>
      </c>
      <c r="S932" s="117">
        <v>0</v>
      </c>
      <c r="T932" s="118">
        <f>S932*H932</f>
        <v>0</v>
      </c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R932" s="119" t="s">
        <v>301</v>
      </c>
      <c r="AT932" s="119" t="s">
        <v>128</v>
      </c>
      <c r="AU932" s="119" t="s">
        <v>2</v>
      </c>
      <c r="AY932" s="2" t="s">
        <v>85</v>
      </c>
      <c r="BE932" s="120">
        <f>IF(N932="základní",J932,0)</f>
        <v>0</v>
      </c>
      <c r="BF932" s="120">
        <f>IF(N932="snížená",J932,0)</f>
        <v>0</v>
      </c>
      <c r="BG932" s="120">
        <f>IF(N932="zákl. přenesená",J932,0)</f>
        <v>0</v>
      </c>
      <c r="BH932" s="120">
        <f>IF(N932="sníž. přenesená",J932,0)</f>
        <v>0</v>
      </c>
      <c r="BI932" s="120">
        <f>IF(N932="nulová",J932,0)</f>
        <v>0</v>
      </c>
      <c r="BJ932" s="2" t="s">
        <v>83</v>
      </c>
      <c r="BK932" s="120">
        <f>ROUND(I932*H932,2)</f>
        <v>0</v>
      </c>
      <c r="BL932" s="2" t="s">
        <v>199</v>
      </c>
      <c r="BM932" s="119" t="s">
        <v>1057</v>
      </c>
    </row>
    <row r="933" spans="1:65" s="14" customFormat="1" ht="19.5" x14ac:dyDescent="0.2">
      <c r="A933" s="10"/>
      <c r="B933" s="11"/>
      <c r="C933" s="10"/>
      <c r="D933" s="121" t="s">
        <v>94</v>
      </c>
      <c r="E933" s="10"/>
      <c r="F933" s="122" t="s">
        <v>1056</v>
      </c>
      <c r="G933" s="10"/>
      <c r="H933" s="10"/>
      <c r="I933" s="12"/>
      <c r="J933" s="10"/>
      <c r="K933" s="10"/>
      <c r="L933" s="11"/>
      <c r="M933" s="123"/>
      <c r="N933" s="124"/>
      <c r="O933" s="116"/>
      <c r="P933" s="116"/>
      <c r="Q933" s="116"/>
      <c r="R933" s="116"/>
      <c r="S933" s="116"/>
      <c r="T933" s="125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T933" s="2" t="s">
        <v>94</v>
      </c>
      <c r="AU933" s="2" t="s">
        <v>2</v>
      </c>
    </row>
    <row r="934" spans="1:65" s="126" customFormat="1" x14ac:dyDescent="0.2">
      <c r="B934" s="127"/>
      <c r="D934" s="121" t="s">
        <v>96</v>
      </c>
      <c r="E934" s="128" t="s">
        <v>10</v>
      </c>
      <c r="F934" s="129" t="s">
        <v>890</v>
      </c>
      <c r="H934" s="128" t="s">
        <v>10</v>
      </c>
      <c r="I934" s="130"/>
      <c r="L934" s="127"/>
      <c r="M934" s="131"/>
      <c r="N934" s="132"/>
      <c r="O934" s="132"/>
      <c r="P934" s="132"/>
      <c r="Q934" s="132"/>
      <c r="R934" s="132"/>
      <c r="S934" s="132"/>
      <c r="T934" s="133"/>
      <c r="AT934" s="128" t="s">
        <v>96</v>
      </c>
      <c r="AU934" s="128" t="s">
        <v>2</v>
      </c>
      <c r="AV934" s="126" t="s">
        <v>83</v>
      </c>
      <c r="AW934" s="126" t="s">
        <v>98</v>
      </c>
      <c r="AX934" s="126" t="s">
        <v>84</v>
      </c>
      <c r="AY934" s="128" t="s">
        <v>85</v>
      </c>
    </row>
    <row r="935" spans="1:65" s="134" customFormat="1" x14ac:dyDescent="0.2">
      <c r="B935" s="135"/>
      <c r="D935" s="121" t="s">
        <v>96</v>
      </c>
      <c r="E935" s="136" t="s">
        <v>10</v>
      </c>
      <c r="F935" s="137" t="s">
        <v>1058</v>
      </c>
      <c r="H935" s="138">
        <v>7.0049999999999999</v>
      </c>
      <c r="I935" s="139"/>
      <c r="L935" s="135"/>
      <c r="M935" s="140"/>
      <c r="N935" s="141"/>
      <c r="O935" s="141"/>
      <c r="P935" s="141"/>
      <c r="Q935" s="141"/>
      <c r="R935" s="141"/>
      <c r="S935" s="141"/>
      <c r="T935" s="142"/>
      <c r="AT935" s="136" t="s">
        <v>96</v>
      </c>
      <c r="AU935" s="136" t="s">
        <v>2</v>
      </c>
      <c r="AV935" s="134" t="s">
        <v>2</v>
      </c>
      <c r="AW935" s="134" t="s">
        <v>98</v>
      </c>
      <c r="AX935" s="134" t="s">
        <v>84</v>
      </c>
      <c r="AY935" s="136" t="s">
        <v>85</v>
      </c>
    </row>
    <row r="936" spans="1:65" s="143" customFormat="1" x14ac:dyDescent="0.2">
      <c r="B936" s="144"/>
      <c r="D936" s="121" t="s">
        <v>96</v>
      </c>
      <c r="E936" s="145" t="s">
        <v>10</v>
      </c>
      <c r="F936" s="146" t="s">
        <v>102</v>
      </c>
      <c r="H936" s="147">
        <v>7.0049999999999999</v>
      </c>
      <c r="I936" s="148"/>
      <c r="L936" s="144"/>
      <c r="M936" s="149"/>
      <c r="N936" s="150"/>
      <c r="O936" s="150"/>
      <c r="P936" s="150"/>
      <c r="Q936" s="150"/>
      <c r="R936" s="150"/>
      <c r="S936" s="150"/>
      <c r="T936" s="151"/>
      <c r="AT936" s="145" t="s">
        <v>96</v>
      </c>
      <c r="AU936" s="145" t="s">
        <v>2</v>
      </c>
      <c r="AV936" s="143" t="s">
        <v>92</v>
      </c>
      <c r="AW936" s="143" t="s">
        <v>98</v>
      </c>
      <c r="AX936" s="143" t="s">
        <v>83</v>
      </c>
      <c r="AY936" s="145" t="s">
        <v>85</v>
      </c>
    </row>
    <row r="937" spans="1:65" s="14" customFormat="1" ht="21.6" customHeight="1" x14ac:dyDescent="0.2">
      <c r="A937" s="10"/>
      <c r="B937" s="106"/>
      <c r="C937" s="152" t="s">
        <v>1059</v>
      </c>
      <c r="D937" s="152" t="s">
        <v>128</v>
      </c>
      <c r="E937" s="153" t="s">
        <v>1060</v>
      </c>
      <c r="F937" s="154" t="s">
        <v>1061</v>
      </c>
      <c r="G937" s="155" t="s">
        <v>90</v>
      </c>
      <c r="H937" s="156">
        <v>0.315</v>
      </c>
      <c r="I937" s="157"/>
      <c r="J937" s="158">
        <f>ROUND(I937*H937,2)</f>
        <v>0</v>
      </c>
      <c r="K937" s="154" t="s">
        <v>91</v>
      </c>
      <c r="L937" s="159"/>
      <c r="M937" s="160" t="s">
        <v>10</v>
      </c>
      <c r="N937" s="161" t="s">
        <v>27</v>
      </c>
      <c r="O937" s="116"/>
      <c r="P937" s="117">
        <f>O937*H937</f>
        <v>0</v>
      </c>
      <c r="Q937" s="117">
        <v>0.02</v>
      </c>
      <c r="R937" s="117">
        <f>Q937*H937</f>
        <v>6.3E-3</v>
      </c>
      <c r="S937" s="117">
        <v>0</v>
      </c>
      <c r="T937" s="118">
        <f>S937*H937</f>
        <v>0</v>
      </c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R937" s="119" t="s">
        <v>301</v>
      </c>
      <c r="AT937" s="119" t="s">
        <v>128</v>
      </c>
      <c r="AU937" s="119" t="s">
        <v>2</v>
      </c>
      <c r="AY937" s="2" t="s">
        <v>85</v>
      </c>
      <c r="BE937" s="120">
        <f>IF(N937="základní",J937,0)</f>
        <v>0</v>
      </c>
      <c r="BF937" s="120">
        <f>IF(N937="snížená",J937,0)</f>
        <v>0</v>
      </c>
      <c r="BG937" s="120">
        <f>IF(N937="zákl. přenesená",J937,0)</f>
        <v>0</v>
      </c>
      <c r="BH937" s="120">
        <f>IF(N937="sníž. přenesená",J937,0)</f>
        <v>0</v>
      </c>
      <c r="BI937" s="120">
        <f>IF(N937="nulová",J937,0)</f>
        <v>0</v>
      </c>
      <c r="BJ937" s="2" t="s">
        <v>83</v>
      </c>
      <c r="BK937" s="120">
        <f>ROUND(I937*H937,2)</f>
        <v>0</v>
      </c>
      <c r="BL937" s="2" t="s">
        <v>199</v>
      </c>
      <c r="BM937" s="119" t="s">
        <v>1062</v>
      </c>
    </row>
    <row r="938" spans="1:65" s="14" customFormat="1" x14ac:dyDescent="0.2">
      <c r="A938" s="10"/>
      <c r="B938" s="11"/>
      <c r="C938" s="10"/>
      <c r="D938" s="121" t="s">
        <v>94</v>
      </c>
      <c r="E938" s="10"/>
      <c r="F938" s="122" t="s">
        <v>1061</v>
      </c>
      <c r="G938" s="10"/>
      <c r="H938" s="10"/>
      <c r="I938" s="12"/>
      <c r="J938" s="10"/>
      <c r="K938" s="10"/>
      <c r="L938" s="11"/>
      <c r="M938" s="123"/>
      <c r="N938" s="124"/>
      <c r="O938" s="116"/>
      <c r="P938" s="116"/>
      <c r="Q938" s="116"/>
      <c r="R938" s="116"/>
      <c r="S938" s="116"/>
      <c r="T938" s="125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T938" s="2" t="s">
        <v>94</v>
      </c>
      <c r="AU938" s="2" t="s">
        <v>2</v>
      </c>
    </row>
    <row r="939" spans="1:65" s="126" customFormat="1" x14ac:dyDescent="0.2">
      <c r="B939" s="127"/>
      <c r="D939" s="121" t="s">
        <v>96</v>
      </c>
      <c r="E939" s="128" t="s">
        <v>10</v>
      </c>
      <c r="F939" s="129" t="s">
        <v>890</v>
      </c>
      <c r="H939" s="128" t="s">
        <v>10</v>
      </c>
      <c r="I939" s="130"/>
      <c r="L939" s="127"/>
      <c r="M939" s="131"/>
      <c r="N939" s="132"/>
      <c r="O939" s="132"/>
      <c r="P939" s="132"/>
      <c r="Q939" s="132"/>
      <c r="R939" s="132"/>
      <c r="S939" s="132"/>
      <c r="T939" s="133"/>
      <c r="AT939" s="128" t="s">
        <v>96</v>
      </c>
      <c r="AU939" s="128" t="s">
        <v>2</v>
      </c>
      <c r="AV939" s="126" t="s">
        <v>83</v>
      </c>
      <c r="AW939" s="126" t="s">
        <v>98</v>
      </c>
      <c r="AX939" s="126" t="s">
        <v>84</v>
      </c>
      <c r="AY939" s="128" t="s">
        <v>85</v>
      </c>
    </row>
    <row r="940" spans="1:65" s="134" customFormat="1" x14ac:dyDescent="0.2">
      <c r="B940" s="135"/>
      <c r="D940" s="121" t="s">
        <v>96</v>
      </c>
      <c r="E940" s="136" t="s">
        <v>10</v>
      </c>
      <c r="F940" s="137" t="s">
        <v>1063</v>
      </c>
      <c r="H940" s="138">
        <v>0.315</v>
      </c>
      <c r="I940" s="139"/>
      <c r="L940" s="135"/>
      <c r="M940" s="140"/>
      <c r="N940" s="141"/>
      <c r="O940" s="141"/>
      <c r="P940" s="141"/>
      <c r="Q940" s="141"/>
      <c r="R940" s="141"/>
      <c r="S940" s="141"/>
      <c r="T940" s="142"/>
      <c r="AT940" s="136" t="s">
        <v>96</v>
      </c>
      <c r="AU940" s="136" t="s">
        <v>2</v>
      </c>
      <c r="AV940" s="134" t="s">
        <v>2</v>
      </c>
      <c r="AW940" s="134" t="s">
        <v>98</v>
      </c>
      <c r="AX940" s="134" t="s">
        <v>84</v>
      </c>
      <c r="AY940" s="136" t="s">
        <v>85</v>
      </c>
    </row>
    <row r="941" spans="1:65" s="143" customFormat="1" x14ac:dyDescent="0.2">
      <c r="B941" s="144"/>
      <c r="D941" s="121" t="s">
        <v>96</v>
      </c>
      <c r="E941" s="145" t="s">
        <v>10</v>
      </c>
      <c r="F941" s="146" t="s">
        <v>102</v>
      </c>
      <c r="H941" s="147">
        <v>0.315</v>
      </c>
      <c r="I941" s="148"/>
      <c r="L941" s="144"/>
      <c r="M941" s="149"/>
      <c r="N941" s="150"/>
      <c r="O941" s="150"/>
      <c r="P941" s="150"/>
      <c r="Q941" s="150"/>
      <c r="R941" s="150"/>
      <c r="S941" s="150"/>
      <c r="T941" s="151"/>
      <c r="AT941" s="145" t="s">
        <v>96</v>
      </c>
      <c r="AU941" s="145" t="s">
        <v>2</v>
      </c>
      <c r="AV941" s="143" t="s">
        <v>92</v>
      </c>
      <c r="AW941" s="143" t="s">
        <v>98</v>
      </c>
      <c r="AX941" s="143" t="s">
        <v>83</v>
      </c>
      <c r="AY941" s="145" t="s">
        <v>85</v>
      </c>
    </row>
    <row r="942" spans="1:65" s="14" customFormat="1" ht="21.6" customHeight="1" x14ac:dyDescent="0.2">
      <c r="A942" s="10"/>
      <c r="B942" s="106"/>
      <c r="C942" s="152" t="s">
        <v>1064</v>
      </c>
      <c r="D942" s="152" t="s">
        <v>128</v>
      </c>
      <c r="E942" s="153" t="s">
        <v>1065</v>
      </c>
      <c r="F942" s="154" t="s">
        <v>1066</v>
      </c>
      <c r="G942" s="155" t="s">
        <v>90</v>
      </c>
      <c r="H942" s="156">
        <v>297.596</v>
      </c>
      <c r="I942" s="157"/>
      <c r="J942" s="158">
        <f>ROUND(I942*H942,2)</f>
        <v>0</v>
      </c>
      <c r="K942" s="154" t="s">
        <v>91</v>
      </c>
      <c r="L942" s="159"/>
      <c r="M942" s="160" t="s">
        <v>10</v>
      </c>
      <c r="N942" s="161" t="s">
        <v>27</v>
      </c>
      <c r="O942" s="116"/>
      <c r="P942" s="117">
        <f>O942*H942</f>
        <v>0</v>
      </c>
      <c r="Q942" s="117">
        <v>2.5000000000000001E-2</v>
      </c>
      <c r="R942" s="117">
        <f>Q942*H942</f>
        <v>7.4399000000000006</v>
      </c>
      <c r="S942" s="117">
        <v>0</v>
      </c>
      <c r="T942" s="118">
        <f>S942*H942</f>
        <v>0</v>
      </c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R942" s="119" t="s">
        <v>301</v>
      </c>
      <c r="AT942" s="119" t="s">
        <v>128</v>
      </c>
      <c r="AU942" s="119" t="s">
        <v>2</v>
      </c>
      <c r="AY942" s="2" t="s">
        <v>85</v>
      </c>
      <c r="BE942" s="120">
        <f>IF(N942="základní",J942,0)</f>
        <v>0</v>
      </c>
      <c r="BF942" s="120">
        <f>IF(N942="snížená",J942,0)</f>
        <v>0</v>
      </c>
      <c r="BG942" s="120">
        <f>IF(N942="zákl. přenesená",J942,0)</f>
        <v>0</v>
      </c>
      <c r="BH942" s="120">
        <f>IF(N942="sníž. přenesená",J942,0)</f>
        <v>0</v>
      </c>
      <c r="BI942" s="120">
        <f>IF(N942="nulová",J942,0)</f>
        <v>0</v>
      </c>
      <c r="BJ942" s="2" t="s">
        <v>83</v>
      </c>
      <c r="BK942" s="120">
        <f>ROUND(I942*H942,2)</f>
        <v>0</v>
      </c>
      <c r="BL942" s="2" t="s">
        <v>199</v>
      </c>
      <c r="BM942" s="119" t="s">
        <v>1067</v>
      </c>
    </row>
    <row r="943" spans="1:65" s="14" customFormat="1" x14ac:dyDescent="0.2">
      <c r="A943" s="10"/>
      <c r="B943" s="11"/>
      <c r="C943" s="10"/>
      <c r="D943" s="121" t="s">
        <v>94</v>
      </c>
      <c r="E943" s="10"/>
      <c r="F943" s="122" t="s">
        <v>1066</v>
      </c>
      <c r="G943" s="10"/>
      <c r="H943" s="10"/>
      <c r="I943" s="12"/>
      <c r="J943" s="10"/>
      <c r="K943" s="10"/>
      <c r="L943" s="11"/>
      <c r="M943" s="123"/>
      <c r="N943" s="124"/>
      <c r="O943" s="116"/>
      <c r="P943" s="116"/>
      <c r="Q943" s="116"/>
      <c r="R943" s="116"/>
      <c r="S943" s="116"/>
      <c r="T943" s="125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T943" s="2" t="s">
        <v>94</v>
      </c>
      <c r="AU943" s="2" t="s">
        <v>2</v>
      </c>
    </row>
    <row r="944" spans="1:65" s="126" customFormat="1" x14ac:dyDescent="0.2">
      <c r="B944" s="127"/>
      <c r="D944" s="121" t="s">
        <v>96</v>
      </c>
      <c r="E944" s="128" t="s">
        <v>10</v>
      </c>
      <c r="F944" s="129" t="s">
        <v>890</v>
      </c>
      <c r="H944" s="128" t="s">
        <v>10</v>
      </c>
      <c r="I944" s="130"/>
      <c r="L944" s="127"/>
      <c r="M944" s="131"/>
      <c r="N944" s="132"/>
      <c r="O944" s="132"/>
      <c r="P944" s="132"/>
      <c r="Q944" s="132"/>
      <c r="R944" s="132"/>
      <c r="S944" s="132"/>
      <c r="T944" s="133"/>
      <c r="AT944" s="128" t="s">
        <v>96</v>
      </c>
      <c r="AU944" s="128" t="s">
        <v>2</v>
      </c>
      <c r="AV944" s="126" t="s">
        <v>83</v>
      </c>
      <c r="AW944" s="126" t="s">
        <v>98</v>
      </c>
      <c r="AX944" s="126" t="s">
        <v>84</v>
      </c>
      <c r="AY944" s="128" t="s">
        <v>85</v>
      </c>
    </row>
    <row r="945" spans="1:65" s="134" customFormat="1" x14ac:dyDescent="0.2">
      <c r="B945" s="135"/>
      <c r="D945" s="121" t="s">
        <v>96</v>
      </c>
      <c r="E945" s="136" t="s">
        <v>10</v>
      </c>
      <c r="F945" s="137" t="s">
        <v>891</v>
      </c>
      <c r="H945" s="138">
        <v>6.6710000000000003</v>
      </c>
      <c r="I945" s="139"/>
      <c r="L945" s="135"/>
      <c r="M945" s="140"/>
      <c r="N945" s="141"/>
      <c r="O945" s="141"/>
      <c r="P945" s="141"/>
      <c r="Q945" s="141"/>
      <c r="R945" s="141"/>
      <c r="S945" s="141"/>
      <c r="T945" s="142"/>
      <c r="AT945" s="136" t="s">
        <v>96</v>
      </c>
      <c r="AU945" s="136" t="s">
        <v>2</v>
      </c>
      <c r="AV945" s="134" t="s">
        <v>2</v>
      </c>
      <c r="AW945" s="134" t="s">
        <v>98</v>
      </c>
      <c r="AX945" s="134" t="s">
        <v>84</v>
      </c>
      <c r="AY945" s="136" t="s">
        <v>85</v>
      </c>
    </row>
    <row r="946" spans="1:65" s="134" customFormat="1" x14ac:dyDescent="0.2">
      <c r="B946" s="135"/>
      <c r="D946" s="121" t="s">
        <v>96</v>
      </c>
      <c r="E946" s="136" t="s">
        <v>10</v>
      </c>
      <c r="F946" s="137" t="s">
        <v>892</v>
      </c>
      <c r="H946" s="138">
        <v>8.3780000000000001</v>
      </c>
      <c r="I946" s="139"/>
      <c r="L946" s="135"/>
      <c r="M946" s="140"/>
      <c r="N946" s="141"/>
      <c r="O946" s="141"/>
      <c r="P946" s="141"/>
      <c r="Q946" s="141"/>
      <c r="R946" s="141"/>
      <c r="S946" s="141"/>
      <c r="T946" s="142"/>
      <c r="AT946" s="136" t="s">
        <v>96</v>
      </c>
      <c r="AU946" s="136" t="s">
        <v>2</v>
      </c>
      <c r="AV946" s="134" t="s">
        <v>2</v>
      </c>
      <c r="AW946" s="134" t="s">
        <v>98</v>
      </c>
      <c r="AX946" s="134" t="s">
        <v>84</v>
      </c>
      <c r="AY946" s="136" t="s">
        <v>85</v>
      </c>
    </row>
    <row r="947" spans="1:65" s="162" customFormat="1" x14ac:dyDescent="0.2">
      <c r="B947" s="163"/>
      <c r="D947" s="121" t="s">
        <v>96</v>
      </c>
      <c r="E947" s="164" t="s">
        <v>10</v>
      </c>
      <c r="F947" s="165" t="s">
        <v>395</v>
      </c>
      <c r="H947" s="166">
        <v>15.048999999999999</v>
      </c>
      <c r="I947" s="167"/>
      <c r="L947" s="163"/>
      <c r="M947" s="168"/>
      <c r="N947" s="169"/>
      <c r="O947" s="169"/>
      <c r="P947" s="169"/>
      <c r="Q947" s="169"/>
      <c r="R947" s="169"/>
      <c r="S947" s="169"/>
      <c r="T947" s="170"/>
      <c r="AT947" s="164" t="s">
        <v>96</v>
      </c>
      <c r="AU947" s="164" t="s">
        <v>2</v>
      </c>
      <c r="AV947" s="162" t="s">
        <v>108</v>
      </c>
      <c r="AW947" s="162" t="s">
        <v>98</v>
      </c>
      <c r="AX947" s="162" t="s">
        <v>84</v>
      </c>
      <c r="AY947" s="164" t="s">
        <v>85</v>
      </c>
    </row>
    <row r="948" spans="1:65" s="126" customFormat="1" x14ac:dyDescent="0.2">
      <c r="B948" s="127"/>
      <c r="D948" s="121" t="s">
        <v>96</v>
      </c>
      <c r="E948" s="128" t="s">
        <v>10</v>
      </c>
      <c r="F948" s="129" t="s">
        <v>893</v>
      </c>
      <c r="H948" s="128" t="s">
        <v>10</v>
      </c>
      <c r="I948" s="130"/>
      <c r="L948" s="127"/>
      <c r="M948" s="131"/>
      <c r="N948" s="132"/>
      <c r="O948" s="132"/>
      <c r="P948" s="132"/>
      <c r="Q948" s="132"/>
      <c r="R948" s="132"/>
      <c r="S948" s="132"/>
      <c r="T948" s="133"/>
      <c r="AT948" s="128" t="s">
        <v>96</v>
      </c>
      <c r="AU948" s="128" t="s">
        <v>2</v>
      </c>
      <c r="AV948" s="126" t="s">
        <v>83</v>
      </c>
      <c r="AW948" s="126" t="s">
        <v>98</v>
      </c>
      <c r="AX948" s="126" t="s">
        <v>84</v>
      </c>
      <c r="AY948" s="128" t="s">
        <v>85</v>
      </c>
    </row>
    <row r="949" spans="1:65" s="134" customFormat="1" ht="22.5" x14ac:dyDescent="0.2">
      <c r="B949" s="135"/>
      <c r="D949" s="121" t="s">
        <v>96</v>
      </c>
      <c r="E949" s="136" t="s">
        <v>10</v>
      </c>
      <c r="F949" s="137" t="s">
        <v>1068</v>
      </c>
      <c r="H949" s="138">
        <v>282.54700000000003</v>
      </c>
      <c r="I949" s="139"/>
      <c r="L949" s="135"/>
      <c r="M949" s="140"/>
      <c r="N949" s="141"/>
      <c r="O949" s="141"/>
      <c r="P949" s="141"/>
      <c r="Q949" s="141"/>
      <c r="R949" s="141"/>
      <c r="S949" s="141"/>
      <c r="T949" s="142"/>
      <c r="AT949" s="136" t="s">
        <v>96</v>
      </c>
      <c r="AU949" s="136" t="s">
        <v>2</v>
      </c>
      <c r="AV949" s="134" t="s">
        <v>2</v>
      </c>
      <c r="AW949" s="134" t="s">
        <v>98</v>
      </c>
      <c r="AX949" s="134" t="s">
        <v>84</v>
      </c>
      <c r="AY949" s="136" t="s">
        <v>85</v>
      </c>
    </row>
    <row r="950" spans="1:65" s="143" customFormat="1" x14ac:dyDescent="0.2">
      <c r="B950" s="144"/>
      <c r="D950" s="121" t="s">
        <v>96</v>
      </c>
      <c r="E950" s="145" t="s">
        <v>10</v>
      </c>
      <c r="F950" s="146" t="s">
        <v>102</v>
      </c>
      <c r="H950" s="147">
        <v>297.596</v>
      </c>
      <c r="I950" s="148"/>
      <c r="L950" s="144"/>
      <c r="M950" s="149"/>
      <c r="N950" s="150"/>
      <c r="O950" s="150"/>
      <c r="P950" s="150"/>
      <c r="Q950" s="150"/>
      <c r="R950" s="150"/>
      <c r="S950" s="150"/>
      <c r="T950" s="151"/>
      <c r="AT950" s="145" t="s">
        <v>96</v>
      </c>
      <c r="AU950" s="145" t="s">
        <v>2</v>
      </c>
      <c r="AV950" s="143" t="s">
        <v>92</v>
      </c>
      <c r="AW950" s="143" t="s">
        <v>98</v>
      </c>
      <c r="AX950" s="143" t="s">
        <v>83</v>
      </c>
      <c r="AY950" s="145" t="s">
        <v>85</v>
      </c>
    </row>
    <row r="951" spans="1:65" s="14" customFormat="1" ht="32.450000000000003" customHeight="1" x14ac:dyDescent="0.2">
      <c r="A951" s="10"/>
      <c r="B951" s="106"/>
      <c r="C951" s="107" t="s">
        <v>1069</v>
      </c>
      <c r="D951" s="107" t="s">
        <v>87</v>
      </c>
      <c r="E951" s="108" t="s">
        <v>1070</v>
      </c>
      <c r="F951" s="109" t="s">
        <v>1071</v>
      </c>
      <c r="G951" s="110" t="s">
        <v>144</v>
      </c>
      <c r="H951" s="111">
        <v>1935.432</v>
      </c>
      <c r="I951" s="112"/>
      <c r="J951" s="113">
        <f>ROUND(I951*H951,2)</f>
        <v>0</v>
      </c>
      <c r="K951" s="109" t="s">
        <v>91</v>
      </c>
      <c r="L951" s="11"/>
      <c r="M951" s="114" t="s">
        <v>10</v>
      </c>
      <c r="N951" s="115" t="s">
        <v>27</v>
      </c>
      <c r="O951" s="116"/>
      <c r="P951" s="117">
        <f>O951*H951</f>
        <v>0</v>
      </c>
      <c r="Q951" s="117">
        <v>2.0400000000000001E-3</v>
      </c>
      <c r="R951" s="117">
        <f>Q951*H951</f>
        <v>3.9482812800000002</v>
      </c>
      <c r="S951" s="117">
        <v>0</v>
      </c>
      <c r="T951" s="118">
        <f>S951*H951</f>
        <v>0</v>
      </c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R951" s="119" t="s">
        <v>199</v>
      </c>
      <c r="AT951" s="119" t="s">
        <v>87</v>
      </c>
      <c r="AU951" s="119" t="s">
        <v>2</v>
      </c>
      <c r="AY951" s="2" t="s">
        <v>85</v>
      </c>
      <c r="BE951" s="120">
        <f>IF(N951="základní",J951,0)</f>
        <v>0</v>
      </c>
      <c r="BF951" s="120">
        <f>IF(N951="snížená",J951,0)</f>
        <v>0</v>
      </c>
      <c r="BG951" s="120">
        <f>IF(N951="zákl. přenesená",J951,0)</f>
        <v>0</v>
      </c>
      <c r="BH951" s="120">
        <f>IF(N951="sníž. přenesená",J951,0)</f>
        <v>0</v>
      </c>
      <c r="BI951" s="120">
        <f>IF(N951="nulová",J951,0)</f>
        <v>0</v>
      </c>
      <c r="BJ951" s="2" t="s">
        <v>83</v>
      </c>
      <c r="BK951" s="120">
        <f>ROUND(I951*H951,2)</f>
        <v>0</v>
      </c>
      <c r="BL951" s="2" t="s">
        <v>199</v>
      </c>
      <c r="BM951" s="119" t="s">
        <v>1072</v>
      </c>
    </row>
    <row r="952" spans="1:65" s="14" customFormat="1" ht="29.25" x14ac:dyDescent="0.2">
      <c r="A952" s="10"/>
      <c r="B952" s="11"/>
      <c r="C952" s="10"/>
      <c r="D952" s="121" t="s">
        <v>94</v>
      </c>
      <c r="E952" s="10"/>
      <c r="F952" s="122" t="s">
        <v>1073</v>
      </c>
      <c r="G952" s="10"/>
      <c r="H952" s="10"/>
      <c r="I952" s="12"/>
      <c r="J952" s="10"/>
      <c r="K952" s="10"/>
      <c r="L952" s="11"/>
      <c r="M952" s="123"/>
      <c r="N952" s="124"/>
      <c r="O952" s="116"/>
      <c r="P952" s="116"/>
      <c r="Q952" s="116"/>
      <c r="R952" s="116"/>
      <c r="S952" s="116"/>
      <c r="T952" s="125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T952" s="2" t="s">
        <v>94</v>
      </c>
      <c r="AU952" s="2" t="s">
        <v>2</v>
      </c>
    </row>
    <row r="953" spans="1:65" s="126" customFormat="1" x14ac:dyDescent="0.2">
      <c r="B953" s="127"/>
      <c r="D953" s="121" t="s">
        <v>96</v>
      </c>
      <c r="E953" s="128" t="s">
        <v>10</v>
      </c>
      <c r="F953" s="129" t="s">
        <v>890</v>
      </c>
      <c r="H953" s="128" t="s">
        <v>10</v>
      </c>
      <c r="I953" s="130"/>
      <c r="L953" s="127"/>
      <c r="M953" s="131"/>
      <c r="N953" s="132"/>
      <c r="O953" s="132"/>
      <c r="P953" s="132"/>
      <c r="Q953" s="132"/>
      <c r="R953" s="132"/>
      <c r="S953" s="132"/>
      <c r="T953" s="133"/>
      <c r="AT953" s="128" t="s">
        <v>96</v>
      </c>
      <c r="AU953" s="128" t="s">
        <v>2</v>
      </c>
      <c r="AV953" s="126" t="s">
        <v>83</v>
      </c>
      <c r="AW953" s="126" t="s">
        <v>98</v>
      </c>
      <c r="AX953" s="126" t="s">
        <v>84</v>
      </c>
      <c r="AY953" s="128" t="s">
        <v>85</v>
      </c>
    </row>
    <row r="954" spans="1:65" s="134" customFormat="1" x14ac:dyDescent="0.2">
      <c r="B954" s="135"/>
      <c r="D954" s="121" t="s">
        <v>96</v>
      </c>
      <c r="E954" s="136" t="s">
        <v>10</v>
      </c>
      <c r="F954" s="137" t="s">
        <v>1074</v>
      </c>
      <c r="H954" s="138">
        <v>13.342000000000001</v>
      </c>
      <c r="I954" s="139"/>
      <c r="L954" s="135"/>
      <c r="M954" s="140"/>
      <c r="N954" s="141"/>
      <c r="O954" s="141"/>
      <c r="P954" s="141"/>
      <c r="Q954" s="141"/>
      <c r="R954" s="141"/>
      <c r="S954" s="141"/>
      <c r="T954" s="142"/>
      <c r="AT954" s="136" t="s">
        <v>96</v>
      </c>
      <c r="AU954" s="136" t="s">
        <v>2</v>
      </c>
      <c r="AV954" s="134" t="s">
        <v>2</v>
      </c>
      <c r="AW954" s="134" t="s">
        <v>98</v>
      </c>
      <c r="AX954" s="134" t="s">
        <v>84</v>
      </c>
      <c r="AY954" s="136" t="s">
        <v>85</v>
      </c>
    </row>
    <row r="955" spans="1:65" s="126" customFormat="1" x14ac:dyDescent="0.2">
      <c r="B955" s="127"/>
      <c r="D955" s="121" t="s">
        <v>96</v>
      </c>
      <c r="E955" s="128" t="s">
        <v>10</v>
      </c>
      <c r="F955" s="129" t="s">
        <v>893</v>
      </c>
      <c r="H955" s="128" t="s">
        <v>10</v>
      </c>
      <c r="I955" s="130"/>
      <c r="L955" s="127"/>
      <c r="M955" s="131"/>
      <c r="N955" s="132"/>
      <c r="O955" s="132"/>
      <c r="P955" s="132"/>
      <c r="Q955" s="132"/>
      <c r="R955" s="132"/>
      <c r="S955" s="132"/>
      <c r="T955" s="133"/>
      <c r="AT955" s="128" t="s">
        <v>96</v>
      </c>
      <c r="AU955" s="128" t="s">
        <v>2</v>
      </c>
      <c r="AV955" s="126" t="s">
        <v>83</v>
      </c>
      <c r="AW955" s="126" t="s">
        <v>98</v>
      </c>
      <c r="AX955" s="126" t="s">
        <v>84</v>
      </c>
      <c r="AY955" s="128" t="s">
        <v>85</v>
      </c>
    </row>
    <row r="956" spans="1:65" s="134" customFormat="1" x14ac:dyDescent="0.2">
      <c r="B956" s="135"/>
      <c r="D956" s="121" t="s">
        <v>96</v>
      </c>
      <c r="E956" s="136" t="s">
        <v>10</v>
      </c>
      <c r="F956" s="137" t="s">
        <v>894</v>
      </c>
      <c r="H956" s="138">
        <v>1922.09</v>
      </c>
      <c r="I956" s="139"/>
      <c r="L956" s="135"/>
      <c r="M956" s="140"/>
      <c r="N956" s="141"/>
      <c r="O956" s="141"/>
      <c r="P956" s="141"/>
      <c r="Q956" s="141"/>
      <c r="R956" s="141"/>
      <c r="S956" s="141"/>
      <c r="T956" s="142"/>
      <c r="AT956" s="136" t="s">
        <v>96</v>
      </c>
      <c r="AU956" s="136" t="s">
        <v>2</v>
      </c>
      <c r="AV956" s="134" t="s">
        <v>2</v>
      </c>
      <c r="AW956" s="134" t="s">
        <v>98</v>
      </c>
      <c r="AX956" s="134" t="s">
        <v>84</v>
      </c>
      <c r="AY956" s="136" t="s">
        <v>85</v>
      </c>
    </row>
    <row r="957" spans="1:65" s="143" customFormat="1" x14ac:dyDescent="0.2">
      <c r="B957" s="144"/>
      <c r="D957" s="121" t="s">
        <v>96</v>
      </c>
      <c r="E957" s="145" t="s">
        <v>10</v>
      </c>
      <c r="F957" s="146" t="s">
        <v>102</v>
      </c>
      <c r="H957" s="147">
        <v>1935.432</v>
      </c>
      <c r="I957" s="148"/>
      <c r="L957" s="144"/>
      <c r="M957" s="149"/>
      <c r="N957" s="150"/>
      <c r="O957" s="150"/>
      <c r="P957" s="150"/>
      <c r="Q957" s="150"/>
      <c r="R957" s="150"/>
      <c r="S957" s="150"/>
      <c r="T957" s="151"/>
      <c r="AT957" s="145" t="s">
        <v>96</v>
      </c>
      <c r="AU957" s="145" t="s">
        <v>2</v>
      </c>
      <c r="AV957" s="143" t="s">
        <v>92</v>
      </c>
      <c r="AW957" s="143" t="s">
        <v>98</v>
      </c>
      <c r="AX957" s="143" t="s">
        <v>83</v>
      </c>
      <c r="AY957" s="145" t="s">
        <v>85</v>
      </c>
    </row>
    <row r="958" spans="1:65" s="14" customFormat="1" ht="21.6" customHeight="1" x14ac:dyDescent="0.2">
      <c r="A958" s="10"/>
      <c r="B958" s="106"/>
      <c r="C958" s="107" t="s">
        <v>1075</v>
      </c>
      <c r="D958" s="107" t="s">
        <v>87</v>
      </c>
      <c r="E958" s="108" t="s">
        <v>1076</v>
      </c>
      <c r="F958" s="109" t="s">
        <v>1077</v>
      </c>
      <c r="G958" s="110" t="s">
        <v>117</v>
      </c>
      <c r="H958" s="111">
        <v>12.343</v>
      </c>
      <c r="I958" s="112"/>
      <c r="J958" s="113">
        <f>ROUND(I958*H958,2)</f>
        <v>0</v>
      </c>
      <c r="K958" s="109" t="s">
        <v>91</v>
      </c>
      <c r="L958" s="11"/>
      <c r="M958" s="114" t="s">
        <v>10</v>
      </c>
      <c r="N958" s="115" t="s">
        <v>27</v>
      </c>
      <c r="O958" s="116"/>
      <c r="P958" s="117">
        <f>O958*H958</f>
        <v>0</v>
      </c>
      <c r="Q958" s="117">
        <v>0</v>
      </c>
      <c r="R958" s="117">
        <f>Q958*H958</f>
        <v>0</v>
      </c>
      <c r="S958" s="117">
        <v>0</v>
      </c>
      <c r="T958" s="118">
        <f>S958*H958</f>
        <v>0</v>
      </c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R958" s="119" t="s">
        <v>199</v>
      </c>
      <c r="AT958" s="119" t="s">
        <v>87</v>
      </c>
      <c r="AU958" s="119" t="s">
        <v>2</v>
      </c>
      <c r="AY958" s="2" t="s">
        <v>85</v>
      </c>
      <c r="BE958" s="120">
        <f>IF(N958="základní",J958,0)</f>
        <v>0</v>
      </c>
      <c r="BF958" s="120">
        <f>IF(N958="snížená",J958,0)</f>
        <v>0</v>
      </c>
      <c r="BG958" s="120">
        <f>IF(N958="zákl. přenesená",J958,0)</f>
        <v>0</v>
      </c>
      <c r="BH958" s="120">
        <f>IF(N958="sníž. přenesená",J958,0)</f>
        <v>0</v>
      </c>
      <c r="BI958" s="120">
        <f>IF(N958="nulová",J958,0)</f>
        <v>0</v>
      </c>
      <c r="BJ958" s="2" t="s">
        <v>83</v>
      </c>
      <c r="BK958" s="120">
        <f>ROUND(I958*H958,2)</f>
        <v>0</v>
      </c>
      <c r="BL958" s="2" t="s">
        <v>199</v>
      </c>
      <c r="BM958" s="119" t="s">
        <v>1078</v>
      </c>
    </row>
    <row r="959" spans="1:65" s="14" customFormat="1" ht="29.25" x14ac:dyDescent="0.2">
      <c r="A959" s="10"/>
      <c r="B959" s="11"/>
      <c r="C959" s="10"/>
      <c r="D959" s="121" t="s">
        <v>94</v>
      </c>
      <c r="E959" s="10"/>
      <c r="F959" s="122" t="s">
        <v>1079</v>
      </c>
      <c r="G959" s="10"/>
      <c r="H959" s="10"/>
      <c r="I959" s="12"/>
      <c r="J959" s="10"/>
      <c r="K959" s="10"/>
      <c r="L959" s="11"/>
      <c r="M959" s="123"/>
      <c r="N959" s="124"/>
      <c r="O959" s="116"/>
      <c r="P959" s="116"/>
      <c r="Q959" s="116"/>
      <c r="R959" s="116"/>
      <c r="S959" s="116"/>
      <c r="T959" s="125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T959" s="2" t="s">
        <v>94</v>
      </c>
      <c r="AU959" s="2" t="s">
        <v>2</v>
      </c>
    </row>
    <row r="960" spans="1:65" s="92" customFormat="1" ht="22.9" customHeight="1" x14ac:dyDescent="0.2">
      <c r="B960" s="93"/>
      <c r="D960" s="94" t="s">
        <v>81</v>
      </c>
      <c r="E960" s="104" t="s">
        <v>1080</v>
      </c>
      <c r="F960" s="104" t="s">
        <v>1081</v>
      </c>
      <c r="I960" s="96"/>
      <c r="J960" s="105">
        <f>BK960</f>
        <v>0</v>
      </c>
      <c r="L960" s="93"/>
      <c r="M960" s="98"/>
      <c r="N960" s="99"/>
      <c r="O960" s="99"/>
      <c r="P960" s="100">
        <f>SUM(P961:P969)</f>
        <v>0</v>
      </c>
      <c r="Q960" s="99"/>
      <c r="R960" s="100">
        <f>SUM(R961:R969)</f>
        <v>1.027547</v>
      </c>
      <c r="S960" s="99"/>
      <c r="T960" s="101">
        <f>SUM(T961:T969)</f>
        <v>0</v>
      </c>
      <c r="AR960" s="94" t="s">
        <v>2</v>
      </c>
      <c r="AT960" s="102" t="s">
        <v>81</v>
      </c>
      <c r="AU960" s="102" t="s">
        <v>83</v>
      </c>
      <c r="AY960" s="94" t="s">
        <v>85</v>
      </c>
      <c r="BK960" s="103">
        <f>SUM(BK961:BK969)</f>
        <v>0</v>
      </c>
    </row>
    <row r="961" spans="1:65" s="14" customFormat="1" ht="21.6" customHeight="1" x14ac:dyDescent="0.2">
      <c r="A961" s="10"/>
      <c r="B961" s="106"/>
      <c r="C961" s="107" t="s">
        <v>1082</v>
      </c>
      <c r="D961" s="107" t="s">
        <v>87</v>
      </c>
      <c r="E961" s="108" t="s">
        <v>1083</v>
      </c>
      <c r="F961" s="109" t="s">
        <v>1084</v>
      </c>
      <c r="G961" s="110" t="s">
        <v>195</v>
      </c>
      <c r="H961" s="111">
        <v>292.60000000000002</v>
      </c>
      <c r="I961" s="112"/>
      <c r="J961" s="113">
        <f>ROUND(I961*H961,2)</f>
        <v>0</v>
      </c>
      <c r="K961" s="109" t="s">
        <v>91</v>
      </c>
      <c r="L961" s="11"/>
      <c r="M961" s="114" t="s">
        <v>10</v>
      </c>
      <c r="N961" s="115" t="s">
        <v>27</v>
      </c>
      <c r="O961" s="116"/>
      <c r="P961" s="117">
        <f>O961*H961</f>
        <v>0</v>
      </c>
      <c r="Q961" s="117">
        <v>3.47E-3</v>
      </c>
      <c r="R961" s="117">
        <f>Q961*H961</f>
        <v>1.0153220000000001</v>
      </c>
      <c r="S961" s="117">
        <v>0</v>
      </c>
      <c r="T961" s="118">
        <f>S961*H961</f>
        <v>0</v>
      </c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R961" s="119" t="s">
        <v>199</v>
      </c>
      <c r="AT961" s="119" t="s">
        <v>87</v>
      </c>
      <c r="AU961" s="119" t="s">
        <v>2</v>
      </c>
      <c r="AY961" s="2" t="s">
        <v>85</v>
      </c>
      <c r="BE961" s="120">
        <f>IF(N961="základní",J961,0)</f>
        <v>0</v>
      </c>
      <c r="BF961" s="120">
        <f>IF(N961="snížená",J961,0)</f>
        <v>0</v>
      </c>
      <c r="BG961" s="120">
        <f>IF(N961="zákl. přenesená",J961,0)</f>
        <v>0</v>
      </c>
      <c r="BH961" s="120">
        <f>IF(N961="sníž. přenesená",J961,0)</f>
        <v>0</v>
      </c>
      <c r="BI961" s="120">
        <f>IF(N961="nulová",J961,0)</f>
        <v>0</v>
      </c>
      <c r="BJ961" s="2" t="s">
        <v>83</v>
      </c>
      <c r="BK961" s="120">
        <f>ROUND(I961*H961,2)</f>
        <v>0</v>
      </c>
      <c r="BL961" s="2" t="s">
        <v>199</v>
      </c>
      <c r="BM961" s="119" t="s">
        <v>1085</v>
      </c>
    </row>
    <row r="962" spans="1:65" s="14" customFormat="1" ht="19.5" x14ac:dyDescent="0.2">
      <c r="A962" s="10"/>
      <c r="B962" s="11"/>
      <c r="C962" s="10"/>
      <c r="D962" s="121" t="s">
        <v>94</v>
      </c>
      <c r="E962" s="10"/>
      <c r="F962" s="122" t="s">
        <v>1086</v>
      </c>
      <c r="G962" s="10"/>
      <c r="H962" s="10"/>
      <c r="I962" s="12"/>
      <c r="J962" s="10"/>
      <c r="K962" s="10"/>
      <c r="L962" s="11"/>
      <c r="M962" s="123"/>
      <c r="N962" s="124"/>
      <c r="O962" s="116"/>
      <c r="P962" s="116"/>
      <c r="Q962" s="116"/>
      <c r="R962" s="116"/>
      <c r="S962" s="116"/>
      <c r="T962" s="125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T962" s="2" t="s">
        <v>94</v>
      </c>
      <c r="AU962" s="2" t="s">
        <v>2</v>
      </c>
    </row>
    <row r="963" spans="1:65" s="134" customFormat="1" x14ac:dyDescent="0.2">
      <c r="B963" s="135"/>
      <c r="D963" s="121" t="s">
        <v>96</v>
      </c>
      <c r="E963" s="136" t="s">
        <v>10</v>
      </c>
      <c r="F963" s="137" t="s">
        <v>1087</v>
      </c>
      <c r="H963" s="138">
        <v>292.60000000000002</v>
      </c>
      <c r="I963" s="139"/>
      <c r="L963" s="135"/>
      <c r="M963" s="140"/>
      <c r="N963" s="141"/>
      <c r="O963" s="141"/>
      <c r="P963" s="141"/>
      <c r="Q963" s="141"/>
      <c r="R963" s="141"/>
      <c r="S963" s="141"/>
      <c r="T963" s="142"/>
      <c r="AT963" s="136" t="s">
        <v>96</v>
      </c>
      <c r="AU963" s="136" t="s">
        <v>2</v>
      </c>
      <c r="AV963" s="134" t="s">
        <v>2</v>
      </c>
      <c r="AW963" s="134" t="s">
        <v>98</v>
      </c>
      <c r="AX963" s="134" t="s">
        <v>84</v>
      </c>
      <c r="AY963" s="136" t="s">
        <v>85</v>
      </c>
    </row>
    <row r="964" spans="1:65" s="143" customFormat="1" x14ac:dyDescent="0.2">
      <c r="B964" s="144"/>
      <c r="D964" s="121" t="s">
        <v>96</v>
      </c>
      <c r="E964" s="145" t="s">
        <v>10</v>
      </c>
      <c r="F964" s="146" t="s">
        <v>102</v>
      </c>
      <c r="H964" s="147">
        <v>292.60000000000002</v>
      </c>
      <c r="I964" s="148"/>
      <c r="L964" s="144"/>
      <c r="M964" s="149"/>
      <c r="N964" s="150"/>
      <c r="O964" s="150"/>
      <c r="P964" s="150"/>
      <c r="Q964" s="150"/>
      <c r="R964" s="150"/>
      <c r="S964" s="150"/>
      <c r="T964" s="151"/>
      <c r="AT964" s="145" t="s">
        <v>96</v>
      </c>
      <c r="AU964" s="145" t="s">
        <v>2</v>
      </c>
      <c r="AV964" s="143" t="s">
        <v>92</v>
      </c>
      <c r="AW964" s="143" t="s">
        <v>98</v>
      </c>
      <c r="AX964" s="143" t="s">
        <v>83</v>
      </c>
      <c r="AY964" s="145" t="s">
        <v>85</v>
      </c>
    </row>
    <row r="965" spans="1:65" s="14" customFormat="1" ht="21.6" customHeight="1" x14ac:dyDescent="0.2">
      <c r="A965" s="10"/>
      <c r="B965" s="106"/>
      <c r="C965" s="107" t="s">
        <v>1088</v>
      </c>
      <c r="D965" s="107" t="s">
        <v>87</v>
      </c>
      <c r="E965" s="108" t="s">
        <v>1089</v>
      </c>
      <c r="F965" s="109" t="s">
        <v>1090</v>
      </c>
      <c r="G965" s="110" t="s">
        <v>195</v>
      </c>
      <c r="H965" s="111">
        <v>7.5</v>
      </c>
      <c r="I965" s="112"/>
      <c r="J965" s="113">
        <f>ROUND(I965*H965,2)</f>
        <v>0</v>
      </c>
      <c r="K965" s="109" t="s">
        <v>91</v>
      </c>
      <c r="L965" s="11"/>
      <c r="M965" s="114" t="s">
        <v>10</v>
      </c>
      <c r="N965" s="115" t="s">
        <v>27</v>
      </c>
      <c r="O965" s="116"/>
      <c r="P965" s="117">
        <f>O965*H965</f>
        <v>0</v>
      </c>
      <c r="Q965" s="117">
        <v>1.6299999999999999E-3</v>
      </c>
      <c r="R965" s="117">
        <f>Q965*H965</f>
        <v>1.2225E-2</v>
      </c>
      <c r="S965" s="117">
        <v>0</v>
      </c>
      <c r="T965" s="118">
        <f>S965*H965</f>
        <v>0</v>
      </c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R965" s="119" t="s">
        <v>199</v>
      </c>
      <c r="AT965" s="119" t="s">
        <v>87</v>
      </c>
      <c r="AU965" s="119" t="s">
        <v>2</v>
      </c>
      <c r="AY965" s="2" t="s">
        <v>85</v>
      </c>
      <c r="BE965" s="120">
        <f>IF(N965="základní",J965,0)</f>
        <v>0</v>
      </c>
      <c r="BF965" s="120">
        <f>IF(N965="snížená",J965,0)</f>
        <v>0</v>
      </c>
      <c r="BG965" s="120">
        <f>IF(N965="zákl. přenesená",J965,0)</f>
        <v>0</v>
      </c>
      <c r="BH965" s="120">
        <f>IF(N965="sníž. přenesená",J965,0)</f>
        <v>0</v>
      </c>
      <c r="BI965" s="120">
        <f>IF(N965="nulová",J965,0)</f>
        <v>0</v>
      </c>
      <c r="BJ965" s="2" t="s">
        <v>83</v>
      </c>
      <c r="BK965" s="120">
        <f>ROUND(I965*H965,2)</f>
        <v>0</v>
      </c>
      <c r="BL965" s="2" t="s">
        <v>199</v>
      </c>
      <c r="BM965" s="119" t="s">
        <v>1091</v>
      </c>
    </row>
    <row r="966" spans="1:65" s="14" customFormat="1" ht="29.25" x14ac:dyDescent="0.2">
      <c r="A966" s="10"/>
      <c r="B966" s="11"/>
      <c r="C966" s="10"/>
      <c r="D966" s="121" t="s">
        <v>94</v>
      </c>
      <c r="E966" s="10"/>
      <c r="F966" s="122" t="s">
        <v>1092</v>
      </c>
      <c r="G966" s="10"/>
      <c r="H966" s="10"/>
      <c r="I966" s="12"/>
      <c r="J966" s="10"/>
      <c r="K966" s="10"/>
      <c r="L966" s="11"/>
      <c r="M966" s="123"/>
      <c r="N966" s="124"/>
      <c r="O966" s="116"/>
      <c r="P966" s="116"/>
      <c r="Q966" s="116"/>
      <c r="R966" s="116"/>
      <c r="S966" s="116"/>
      <c r="T966" s="125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T966" s="2" t="s">
        <v>94</v>
      </c>
      <c r="AU966" s="2" t="s">
        <v>2</v>
      </c>
    </row>
    <row r="967" spans="1:65" s="134" customFormat="1" x14ac:dyDescent="0.2">
      <c r="B967" s="135"/>
      <c r="D967" s="121" t="s">
        <v>96</v>
      </c>
      <c r="E967" s="136" t="s">
        <v>10</v>
      </c>
      <c r="F967" s="137" t="s">
        <v>1093</v>
      </c>
      <c r="H967" s="138">
        <v>7.5</v>
      </c>
      <c r="I967" s="139"/>
      <c r="L967" s="135"/>
      <c r="M967" s="140"/>
      <c r="N967" s="141"/>
      <c r="O967" s="141"/>
      <c r="P967" s="141"/>
      <c r="Q967" s="141"/>
      <c r="R967" s="141"/>
      <c r="S967" s="141"/>
      <c r="T967" s="142"/>
      <c r="AT967" s="136" t="s">
        <v>96</v>
      </c>
      <c r="AU967" s="136" t="s">
        <v>2</v>
      </c>
      <c r="AV967" s="134" t="s">
        <v>2</v>
      </c>
      <c r="AW967" s="134" t="s">
        <v>98</v>
      </c>
      <c r="AX967" s="134" t="s">
        <v>83</v>
      </c>
      <c r="AY967" s="136" t="s">
        <v>85</v>
      </c>
    </row>
    <row r="968" spans="1:65" s="14" customFormat="1" ht="21.6" customHeight="1" x14ac:dyDescent="0.2">
      <c r="A968" s="10"/>
      <c r="B968" s="106"/>
      <c r="C968" s="107" t="s">
        <v>1094</v>
      </c>
      <c r="D968" s="107" t="s">
        <v>87</v>
      </c>
      <c r="E968" s="108" t="s">
        <v>1095</v>
      </c>
      <c r="F968" s="109" t="s">
        <v>1096</v>
      </c>
      <c r="G968" s="110" t="s">
        <v>117</v>
      </c>
      <c r="H968" s="111">
        <v>1.028</v>
      </c>
      <c r="I968" s="112"/>
      <c r="J968" s="113">
        <f>ROUND(I968*H968,2)</f>
        <v>0</v>
      </c>
      <c r="K968" s="109" t="s">
        <v>91</v>
      </c>
      <c r="L968" s="11"/>
      <c r="M968" s="114" t="s">
        <v>10</v>
      </c>
      <c r="N968" s="115" t="s">
        <v>27</v>
      </c>
      <c r="O968" s="116"/>
      <c r="P968" s="117">
        <f>O968*H968</f>
        <v>0</v>
      </c>
      <c r="Q968" s="117">
        <v>0</v>
      </c>
      <c r="R968" s="117">
        <f>Q968*H968</f>
        <v>0</v>
      </c>
      <c r="S968" s="117">
        <v>0</v>
      </c>
      <c r="T968" s="118">
        <f>S968*H968</f>
        <v>0</v>
      </c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R968" s="119" t="s">
        <v>199</v>
      </c>
      <c r="AT968" s="119" t="s">
        <v>87</v>
      </c>
      <c r="AU968" s="119" t="s">
        <v>2</v>
      </c>
      <c r="AY968" s="2" t="s">
        <v>85</v>
      </c>
      <c r="BE968" s="120">
        <f>IF(N968="základní",J968,0)</f>
        <v>0</v>
      </c>
      <c r="BF968" s="120">
        <f>IF(N968="snížená",J968,0)</f>
        <v>0</v>
      </c>
      <c r="BG968" s="120">
        <f>IF(N968="zákl. přenesená",J968,0)</f>
        <v>0</v>
      </c>
      <c r="BH968" s="120">
        <f>IF(N968="sníž. přenesená",J968,0)</f>
        <v>0</v>
      </c>
      <c r="BI968" s="120">
        <f>IF(N968="nulová",J968,0)</f>
        <v>0</v>
      </c>
      <c r="BJ968" s="2" t="s">
        <v>83</v>
      </c>
      <c r="BK968" s="120">
        <f>ROUND(I968*H968,2)</f>
        <v>0</v>
      </c>
      <c r="BL968" s="2" t="s">
        <v>199</v>
      </c>
      <c r="BM968" s="119" t="s">
        <v>1097</v>
      </c>
    </row>
    <row r="969" spans="1:65" s="14" customFormat="1" ht="29.25" x14ac:dyDescent="0.2">
      <c r="A969" s="10"/>
      <c r="B969" s="11"/>
      <c r="C969" s="10"/>
      <c r="D969" s="121" t="s">
        <v>94</v>
      </c>
      <c r="E969" s="10"/>
      <c r="F969" s="122" t="s">
        <v>1098</v>
      </c>
      <c r="G969" s="10"/>
      <c r="H969" s="10"/>
      <c r="I969" s="12"/>
      <c r="J969" s="10"/>
      <c r="K969" s="10"/>
      <c r="L969" s="11"/>
      <c r="M969" s="123"/>
      <c r="N969" s="124"/>
      <c r="O969" s="116"/>
      <c r="P969" s="116"/>
      <c r="Q969" s="116"/>
      <c r="R969" s="116"/>
      <c r="S969" s="116"/>
      <c r="T969" s="125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T969" s="2" t="s">
        <v>94</v>
      </c>
      <c r="AU969" s="2" t="s">
        <v>2</v>
      </c>
    </row>
    <row r="970" spans="1:65" s="92" customFormat="1" ht="22.9" customHeight="1" x14ac:dyDescent="0.2">
      <c r="B970" s="93"/>
      <c r="D970" s="94" t="s">
        <v>81</v>
      </c>
      <c r="E970" s="104" t="s">
        <v>1099</v>
      </c>
      <c r="F970" s="104" t="s">
        <v>1100</v>
      </c>
      <c r="I970" s="96"/>
      <c r="J970" s="105">
        <f>BK970</f>
        <v>0</v>
      </c>
      <c r="L970" s="93"/>
      <c r="M970" s="98"/>
      <c r="N970" s="99"/>
      <c r="O970" s="99"/>
      <c r="P970" s="100">
        <f>SUM(P971:P1026)</f>
        <v>0</v>
      </c>
      <c r="Q970" s="99"/>
      <c r="R970" s="100">
        <f>SUM(R971:R1026)</f>
        <v>19.393200000000007</v>
      </c>
      <c r="S970" s="99"/>
      <c r="T970" s="101">
        <f>SUM(T971:T1026)</f>
        <v>0</v>
      </c>
      <c r="AR970" s="94" t="s">
        <v>2</v>
      </c>
      <c r="AT970" s="102" t="s">
        <v>81</v>
      </c>
      <c r="AU970" s="102" t="s">
        <v>83</v>
      </c>
      <c r="AY970" s="94" t="s">
        <v>85</v>
      </c>
      <c r="BK970" s="103">
        <f>SUM(BK971:BK1026)</f>
        <v>0</v>
      </c>
    </row>
    <row r="971" spans="1:65" s="14" customFormat="1" ht="32.450000000000003" customHeight="1" x14ac:dyDescent="0.2">
      <c r="A971" s="10"/>
      <c r="B971" s="106"/>
      <c r="C971" s="107" t="s">
        <v>1101</v>
      </c>
      <c r="D971" s="107" t="s">
        <v>87</v>
      </c>
      <c r="E971" s="108" t="s">
        <v>1102</v>
      </c>
      <c r="F971" s="109" t="s">
        <v>1103</v>
      </c>
      <c r="G971" s="110" t="s">
        <v>144</v>
      </c>
      <c r="H971" s="111">
        <v>251.18</v>
      </c>
      <c r="I971" s="112"/>
      <c r="J971" s="113">
        <f>ROUND(I971*H971,2)</f>
        <v>0</v>
      </c>
      <c r="K971" s="109" t="s">
        <v>10</v>
      </c>
      <c r="L971" s="11"/>
      <c r="M971" s="114" t="s">
        <v>10</v>
      </c>
      <c r="N971" s="115" t="s">
        <v>27</v>
      </c>
      <c r="O971" s="116"/>
      <c r="P971" s="117">
        <f>O971*H971</f>
        <v>0</v>
      </c>
      <c r="Q971" s="117">
        <v>0.02</v>
      </c>
      <c r="R971" s="117">
        <f>Q971*H971</f>
        <v>5.0236000000000001</v>
      </c>
      <c r="S971" s="117">
        <v>0</v>
      </c>
      <c r="T971" s="118">
        <f>S971*H971</f>
        <v>0</v>
      </c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R971" s="119" t="s">
        <v>199</v>
      </c>
      <c r="AT971" s="119" t="s">
        <v>87</v>
      </c>
      <c r="AU971" s="119" t="s">
        <v>2</v>
      </c>
      <c r="AY971" s="2" t="s">
        <v>85</v>
      </c>
      <c r="BE971" s="120">
        <f>IF(N971="základní",J971,0)</f>
        <v>0</v>
      </c>
      <c r="BF971" s="120">
        <f>IF(N971="snížená",J971,0)</f>
        <v>0</v>
      </c>
      <c r="BG971" s="120">
        <f>IF(N971="zákl. přenesená",J971,0)</f>
        <v>0</v>
      </c>
      <c r="BH971" s="120">
        <f>IF(N971="sníž. přenesená",J971,0)</f>
        <v>0</v>
      </c>
      <c r="BI971" s="120">
        <f>IF(N971="nulová",J971,0)</f>
        <v>0</v>
      </c>
      <c r="BJ971" s="2" t="s">
        <v>83</v>
      </c>
      <c r="BK971" s="120">
        <f>ROUND(I971*H971,2)</f>
        <v>0</v>
      </c>
      <c r="BL971" s="2" t="s">
        <v>199</v>
      </c>
      <c r="BM971" s="119" t="s">
        <v>1104</v>
      </c>
    </row>
    <row r="972" spans="1:65" s="14" customFormat="1" ht="29.25" x14ac:dyDescent="0.2">
      <c r="A972" s="10"/>
      <c r="B972" s="11"/>
      <c r="C972" s="10"/>
      <c r="D972" s="121" t="s">
        <v>94</v>
      </c>
      <c r="E972" s="10"/>
      <c r="F972" s="122" t="s">
        <v>1103</v>
      </c>
      <c r="G972" s="10"/>
      <c r="H972" s="10"/>
      <c r="I972" s="12"/>
      <c r="J972" s="10"/>
      <c r="K972" s="10"/>
      <c r="L972" s="11"/>
      <c r="M972" s="123"/>
      <c r="N972" s="124"/>
      <c r="O972" s="116"/>
      <c r="P972" s="116"/>
      <c r="Q972" s="116"/>
      <c r="R972" s="116"/>
      <c r="S972" s="116"/>
      <c r="T972" s="125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T972" s="2" t="s">
        <v>94</v>
      </c>
      <c r="AU972" s="2" t="s">
        <v>2</v>
      </c>
    </row>
    <row r="973" spans="1:65" s="14" customFormat="1" ht="32.450000000000003" customHeight="1" x14ac:dyDescent="0.2">
      <c r="A973" s="10"/>
      <c r="B973" s="106"/>
      <c r="C973" s="107" t="s">
        <v>1105</v>
      </c>
      <c r="D973" s="107" t="s">
        <v>87</v>
      </c>
      <c r="E973" s="108" t="s">
        <v>1106</v>
      </c>
      <c r="F973" s="109" t="s">
        <v>1107</v>
      </c>
      <c r="G973" s="110" t="s">
        <v>1108</v>
      </c>
      <c r="H973" s="111">
        <v>1999.4</v>
      </c>
      <c r="I973" s="112"/>
      <c r="J973" s="113">
        <f>ROUND(I973*H973,2)</f>
        <v>0</v>
      </c>
      <c r="K973" s="109" t="s">
        <v>10</v>
      </c>
      <c r="L973" s="11"/>
      <c r="M973" s="114" t="s">
        <v>10</v>
      </c>
      <c r="N973" s="115" t="s">
        <v>27</v>
      </c>
      <c r="O973" s="116"/>
      <c r="P973" s="117">
        <f>O973*H973</f>
        <v>0</v>
      </c>
      <c r="Q973" s="117">
        <v>1E-3</v>
      </c>
      <c r="R973" s="117">
        <f>Q973*H973</f>
        <v>1.9994000000000001</v>
      </c>
      <c r="S973" s="117">
        <v>0</v>
      </c>
      <c r="T973" s="118">
        <f>S973*H973</f>
        <v>0</v>
      </c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R973" s="119" t="s">
        <v>199</v>
      </c>
      <c r="AT973" s="119" t="s">
        <v>87</v>
      </c>
      <c r="AU973" s="119" t="s">
        <v>2</v>
      </c>
      <c r="AY973" s="2" t="s">
        <v>85</v>
      </c>
      <c r="BE973" s="120">
        <f>IF(N973="základní",J973,0)</f>
        <v>0</v>
      </c>
      <c r="BF973" s="120">
        <f>IF(N973="snížená",J973,0)</f>
        <v>0</v>
      </c>
      <c r="BG973" s="120">
        <f>IF(N973="zákl. přenesená",J973,0)</f>
        <v>0</v>
      </c>
      <c r="BH973" s="120">
        <f>IF(N973="sníž. přenesená",J973,0)</f>
        <v>0</v>
      </c>
      <c r="BI973" s="120">
        <f>IF(N973="nulová",J973,0)</f>
        <v>0</v>
      </c>
      <c r="BJ973" s="2" t="s">
        <v>83</v>
      </c>
      <c r="BK973" s="120">
        <f>ROUND(I973*H973,2)</f>
        <v>0</v>
      </c>
      <c r="BL973" s="2" t="s">
        <v>199</v>
      </c>
      <c r="BM973" s="119" t="s">
        <v>1109</v>
      </c>
    </row>
    <row r="974" spans="1:65" s="14" customFormat="1" ht="29.25" x14ac:dyDescent="0.2">
      <c r="A974" s="10"/>
      <c r="B974" s="11"/>
      <c r="C974" s="10"/>
      <c r="D974" s="121" t="s">
        <v>94</v>
      </c>
      <c r="E974" s="10"/>
      <c r="F974" s="122" t="s">
        <v>1107</v>
      </c>
      <c r="G974" s="10"/>
      <c r="H974" s="10"/>
      <c r="I974" s="12"/>
      <c r="J974" s="10"/>
      <c r="K974" s="10"/>
      <c r="L974" s="11"/>
      <c r="M974" s="123"/>
      <c r="N974" s="124"/>
      <c r="O974" s="116"/>
      <c r="P974" s="116"/>
      <c r="Q974" s="116"/>
      <c r="R974" s="116"/>
      <c r="S974" s="116"/>
      <c r="T974" s="125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T974" s="2" t="s">
        <v>94</v>
      </c>
      <c r="AU974" s="2" t="s">
        <v>2</v>
      </c>
    </row>
    <row r="975" spans="1:65" s="14" customFormat="1" ht="32.450000000000003" customHeight="1" x14ac:dyDescent="0.2">
      <c r="A975" s="10"/>
      <c r="B975" s="106"/>
      <c r="C975" s="107" t="s">
        <v>1110</v>
      </c>
      <c r="D975" s="107" t="s">
        <v>87</v>
      </c>
      <c r="E975" s="108" t="s">
        <v>1111</v>
      </c>
      <c r="F975" s="109" t="s">
        <v>1112</v>
      </c>
      <c r="G975" s="110" t="s">
        <v>144</v>
      </c>
      <c r="H975" s="111">
        <v>278.52</v>
      </c>
      <c r="I975" s="112"/>
      <c r="J975" s="113">
        <f>ROUND(I975*H975,2)</f>
        <v>0</v>
      </c>
      <c r="K975" s="109" t="s">
        <v>10</v>
      </c>
      <c r="L975" s="11"/>
      <c r="M975" s="114" t="s">
        <v>10</v>
      </c>
      <c r="N975" s="115" t="s">
        <v>27</v>
      </c>
      <c r="O975" s="116"/>
      <c r="P975" s="117">
        <f>O975*H975</f>
        <v>0</v>
      </c>
      <c r="Q975" s="117">
        <v>0.02</v>
      </c>
      <c r="R975" s="117">
        <f>Q975*H975</f>
        <v>5.5703999999999994</v>
      </c>
      <c r="S975" s="117">
        <v>0</v>
      </c>
      <c r="T975" s="118">
        <f>S975*H975</f>
        <v>0</v>
      </c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R975" s="119" t="s">
        <v>199</v>
      </c>
      <c r="AT975" s="119" t="s">
        <v>87</v>
      </c>
      <c r="AU975" s="119" t="s">
        <v>2</v>
      </c>
      <c r="AY975" s="2" t="s">
        <v>85</v>
      </c>
      <c r="BE975" s="120">
        <f>IF(N975="základní",J975,0)</f>
        <v>0</v>
      </c>
      <c r="BF975" s="120">
        <f>IF(N975="snížená",J975,0)</f>
        <v>0</v>
      </c>
      <c r="BG975" s="120">
        <f>IF(N975="zákl. přenesená",J975,0)</f>
        <v>0</v>
      </c>
      <c r="BH975" s="120">
        <f>IF(N975="sníž. přenesená",J975,0)</f>
        <v>0</v>
      </c>
      <c r="BI975" s="120">
        <f>IF(N975="nulová",J975,0)</f>
        <v>0</v>
      </c>
      <c r="BJ975" s="2" t="s">
        <v>83</v>
      </c>
      <c r="BK975" s="120">
        <f>ROUND(I975*H975,2)</f>
        <v>0</v>
      </c>
      <c r="BL975" s="2" t="s">
        <v>199</v>
      </c>
      <c r="BM975" s="119" t="s">
        <v>1113</v>
      </c>
    </row>
    <row r="976" spans="1:65" s="14" customFormat="1" ht="29.25" x14ac:dyDescent="0.2">
      <c r="A976" s="10"/>
      <c r="B976" s="11"/>
      <c r="C976" s="10"/>
      <c r="D976" s="121" t="s">
        <v>94</v>
      </c>
      <c r="E976" s="10"/>
      <c r="F976" s="122" t="s">
        <v>1112</v>
      </c>
      <c r="G976" s="10"/>
      <c r="H976" s="10"/>
      <c r="I976" s="12"/>
      <c r="J976" s="10"/>
      <c r="K976" s="10"/>
      <c r="L976" s="11"/>
      <c r="M976" s="123"/>
      <c r="N976" s="124"/>
      <c r="O976" s="116"/>
      <c r="P976" s="116"/>
      <c r="Q976" s="116"/>
      <c r="R976" s="116"/>
      <c r="S976" s="116"/>
      <c r="T976" s="125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T976" s="2" t="s">
        <v>94</v>
      </c>
      <c r="AU976" s="2" t="s">
        <v>2</v>
      </c>
    </row>
    <row r="977" spans="1:65" s="14" customFormat="1" ht="32.450000000000003" customHeight="1" x14ac:dyDescent="0.2">
      <c r="A977" s="10"/>
      <c r="B977" s="106"/>
      <c r="C977" s="107" t="s">
        <v>1114</v>
      </c>
      <c r="D977" s="107" t="s">
        <v>87</v>
      </c>
      <c r="E977" s="108" t="s">
        <v>1115</v>
      </c>
      <c r="F977" s="109" t="s">
        <v>1116</v>
      </c>
      <c r="G977" s="110" t="s">
        <v>1108</v>
      </c>
      <c r="H977" s="111">
        <v>2216.3000000000002</v>
      </c>
      <c r="I977" s="112"/>
      <c r="J977" s="113">
        <f>ROUND(I977*H977,2)</f>
        <v>0</v>
      </c>
      <c r="K977" s="109" t="s">
        <v>10</v>
      </c>
      <c r="L977" s="11"/>
      <c r="M977" s="114" t="s">
        <v>10</v>
      </c>
      <c r="N977" s="115" t="s">
        <v>27</v>
      </c>
      <c r="O977" s="116"/>
      <c r="P977" s="117">
        <f>O977*H977</f>
        <v>0</v>
      </c>
      <c r="Q977" s="117">
        <v>1E-3</v>
      </c>
      <c r="R977" s="117">
        <f>Q977*H977</f>
        <v>2.2163000000000004</v>
      </c>
      <c r="S977" s="117">
        <v>0</v>
      </c>
      <c r="T977" s="118">
        <f>S977*H977</f>
        <v>0</v>
      </c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R977" s="119" t="s">
        <v>199</v>
      </c>
      <c r="AT977" s="119" t="s">
        <v>87</v>
      </c>
      <c r="AU977" s="119" t="s">
        <v>2</v>
      </c>
      <c r="AY977" s="2" t="s">
        <v>85</v>
      </c>
      <c r="BE977" s="120">
        <f>IF(N977="základní",J977,0)</f>
        <v>0</v>
      </c>
      <c r="BF977" s="120">
        <f>IF(N977="snížená",J977,0)</f>
        <v>0</v>
      </c>
      <c r="BG977" s="120">
        <f>IF(N977="zákl. přenesená",J977,0)</f>
        <v>0</v>
      </c>
      <c r="BH977" s="120">
        <f>IF(N977="sníž. přenesená",J977,0)</f>
        <v>0</v>
      </c>
      <c r="BI977" s="120">
        <f>IF(N977="nulová",J977,0)</f>
        <v>0</v>
      </c>
      <c r="BJ977" s="2" t="s">
        <v>83</v>
      </c>
      <c r="BK977" s="120">
        <f>ROUND(I977*H977,2)</f>
        <v>0</v>
      </c>
      <c r="BL977" s="2" t="s">
        <v>199</v>
      </c>
      <c r="BM977" s="119" t="s">
        <v>1117</v>
      </c>
    </row>
    <row r="978" spans="1:65" s="14" customFormat="1" ht="29.25" x14ac:dyDescent="0.2">
      <c r="A978" s="10"/>
      <c r="B978" s="11"/>
      <c r="C978" s="10"/>
      <c r="D978" s="121" t="s">
        <v>94</v>
      </c>
      <c r="E978" s="10"/>
      <c r="F978" s="122" t="s">
        <v>1116</v>
      </c>
      <c r="G978" s="10"/>
      <c r="H978" s="10"/>
      <c r="I978" s="12"/>
      <c r="J978" s="10"/>
      <c r="K978" s="10"/>
      <c r="L978" s="11"/>
      <c r="M978" s="123"/>
      <c r="N978" s="124"/>
      <c r="O978" s="116"/>
      <c r="P978" s="116"/>
      <c r="Q978" s="116"/>
      <c r="R978" s="116"/>
      <c r="S978" s="116"/>
      <c r="T978" s="125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T978" s="2" t="s">
        <v>94</v>
      </c>
      <c r="AU978" s="2" t="s">
        <v>2</v>
      </c>
    </row>
    <row r="979" spans="1:65" s="14" customFormat="1" ht="32.450000000000003" customHeight="1" x14ac:dyDescent="0.2">
      <c r="A979" s="10"/>
      <c r="B979" s="106"/>
      <c r="C979" s="107" t="s">
        <v>1118</v>
      </c>
      <c r="D979" s="107" t="s">
        <v>87</v>
      </c>
      <c r="E979" s="108" t="s">
        <v>1119</v>
      </c>
      <c r="F979" s="109" t="s">
        <v>1120</v>
      </c>
      <c r="G979" s="110" t="s">
        <v>152</v>
      </c>
      <c r="H979" s="111">
        <v>1</v>
      </c>
      <c r="I979" s="112"/>
      <c r="J979" s="113">
        <f>ROUND(I979*H979,2)</f>
        <v>0</v>
      </c>
      <c r="K979" s="109" t="s">
        <v>10</v>
      </c>
      <c r="L979" s="11"/>
      <c r="M979" s="114" t="s">
        <v>10</v>
      </c>
      <c r="N979" s="115" t="s">
        <v>27</v>
      </c>
      <c r="O979" s="116"/>
      <c r="P979" s="117">
        <f>O979*H979</f>
        <v>0</v>
      </c>
      <c r="Q979" s="117">
        <v>1.4999999999999999E-2</v>
      </c>
      <c r="R979" s="117">
        <f>Q979*H979</f>
        <v>1.4999999999999999E-2</v>
      </c>
      <c r="S979" s="117">
        <v>0</v>
      </c>
      <c r="T979" s="118">
        <f>S979*H979</f>
        <v>0</v>
      </c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R979" s="119" t="s">
        <v>199</v>
      </c>
      <c r="AT979" s="119" t="s">
        <v>87</v>
      </c>
      <c r="AU979" s="119" t="s">
        <v>2</v>
      </c>
      <c r="AY979" s="2" t="s">
        <v>85</v>
      </c>
      <c r="BE979" s="120">
        <f>IF(N979="základní",J979,0)</f>
        <v>0</v>
      </c>
      <c r="BF979" s="120">
        <f>IF(N979="snížená",J979,0)</f>
        <v>0</v>
      </c>
      <c r="BG979" s="120">
        <f>IF(N979="zákl. přenesená",J979,0)</f>
        <v>0</v>
      </c>
      <c r="BH979" s="120">
        <f>IF(N979="sníž. přenesená",J979,0)</f>
        <v>0</v>
      </c>
      <c r="BI979" s="120">
        <f>IF(N979="nulová",J979,0)</f>
        <v>0</v>
      </c>
      <c r="BJ979" s="2" t="s">
        <v>83</v>
      </c>
      <c r="BK979" s="120">
        <f>ROUND(I979*H979,2)</f>
        <v>0</v>
      </c>
      <c r="BL979" s="2" t="s">
        <v>199</v>
      </c>
      <c r="BM979" s="119" t="s">
        <v>1121</v>
      </c>
    </row>
    <row r="980" spans="1:65" s="14" customFormat="1" ht="19.5" x14ac:dyDescent="0.2">
      <c r="A980" s="10"/>
      <c r="B980" s="11"/>
      <c r="C980" s="10"/>
      <c r="D980" s="121" t="s">
        <v>94</v>
      </c>
      <c r="E980" s="10"/>
      <c r="F980" s="122" t="s">
        <v>1120</v>
      </c>
      <c r="G980" s="10"/>
      <c r="H980" s="10"/>
      <c r="I980" s="12"/>
      <c r="J980" s="10"/>
      <c r="K980" s="10"/>
      <c r="L980" s="11"/>
      <c r="M980" s="123"/>
      <c r="N980" s="124"/>
      <c r="O980" s="116"/>
      <c r="P980" s="116"/>
      <c r="Q980" s="116"/>
      <c r="R980" s="116"/>
      <c r="S980" s="116"/>
      <c r="T980" s="125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T980" s="2" t="s">
        <v>94</v>
      </c>
      <c r="AU980" s="2" t="s">
        <v>2</v>
      </c>
    </row>
    <row r="981" spans="1:65" s="14" customFormat="1" ht="32.450000000000003" customHeight="1" x14ac:dyDescent="0.2">
      <c r="A981" s="10"/>
      <c r="B981" s="106"/>
      <c r="C981" s="107" t="s">
        <v>1122</v>
      </c>
      <c r="D981" s="107" t="s">
        <v>87</v>
      </c>
      <c r="E981" s="108" t="s">
        <v>1123</v>
      </c>
      <c r="F981" s="109" t="s">
        <v>1124</v>
      </c>
      <c r="G981" s="110" t="s">
        <v>152</v>
      </c>
      <c r="H981" s="111">
        <v>1</v>
      </c>
      <c r="I981" s="112"/>
      <c r="J981" s="113">
        <f>ROUND(I981*H981,2)</f>
        <v>0</v>
      </c>
      <c r="K981" s="109" t="s">
        <v>10</v>
      </c>
      <c r="L981" s="11"/>
      <c r="M981" s="114" t="s">
        <v>10</v>
      </c>
      <c r="N981" s="115" t="s">
        <v>27</v>
      </c>
      <c r="O981" s="116"/>
      <c r="P981" s="117">
        <f>O981*H981</f>
        <v>0</v>
      </c>
      <c r="Q981" s="117">
        <v>0.06</v>
      </c>
      <c r="R981" s="117">
        <f>Q981*H981</f>
        <v>0.06</v>
      </c>
      <c r="S981" s="117">
        <v>0</v>
      </c>
      <c r="T981" s="118">
        <f>S981*H981</f>
        <v>0</v>
      </c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R981" s="119" t="s">
        <v>199</v>
      </c>
      <c r="AT981" s="119" t="s">
        <v>87</v>
      </c>
      <c r="AU981" s="119" t="s">
        <v>2</v>
      </c>
      <c r="AY981" s="2" t="s">
        <v>85</v>
      </c>
      <c r="BE981" s="120">
        <f>IF(N981="základní",J981,0)</f>
        <v>0</v>
      </c>
      <c r="BF981" s="120">
        <f>IF(N981="snížená",J981,0)</f>
        <v>0</v>
      </c>
      <c r="BG981" s="120">
        <f>IF(N981="zákl. přenesená",J981,0)</f>
        <v>0</v>
      </c>
      <c r="BH981" s="120">
        <f>IF(N981="sníž. přenesená",J981,0)</f>
        <v>0</v>
      </c>
      <c r="BI981" s="120">
        <f>IF(N981="nulová",J981,0)</f>
        <v>0</v>
      </c>
      <c r="BJ981" s="2" t="s">
        <v>83</v>
      </c>
      <c r="BK981" s="120">
        <f>ROUND(I981*H981,2)</f>
        <v>0</v>
      </c>
      <c r="BL981" s="2" t="s">
        <v>199</v>
      </c>
      <c r="BM981" s="119" t="s">
        <v>1125</v>
      </c>
    </row>
    <row r="982" spans="1:65" s="14" customFormat="1" ht="19.5" x14ac:dyDescent="0.2">
      <c r="A982" s="10"/>
      <c r="B982" s="11"/>
      <c r="C982" s="10"/>
      <c r="D982" s="121" t="s">
        <v>94</v>
      </c>
      <c r="E982" s="10"/>
      <c r="F982" s="122" t="s">
        <v>1126</v>
      </c>
      <c r="G982" s="10"/>
      <c r="H982" s="10"/>
      <c r="I982" s="12"/>
      <c r="J982" s="10"/>
      <c r="K982" s="10"/>
      <c r="L982" s="11"/>
      <c r="M982" s="123"/>
      <c r="N982" s="124"/>
      <c r="O982" s="116"/>
      <c r="P982" s="116"/>
      <c r="Q982" s="116"/>
      <c r="R982" s="116"/>
      <c r="S982" s="116"/>
      <c r="T982" s="125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T982" s="2" t="s">
        <v>94</v>
      </c>
      <c r="AU982" s="2" t="s">
        <v>2</v>
      </c>
    </row>
    <row r="983" spans="1:65" s="14" customFormat="1" ht="32.450000000000003" customHeight="1" x14ac:dyDescent="0.2">
      <c r="A983" s="10"/>
      <c r="B983" s="106"/>
      <c r="C983" s="107" t="s">
        <v>1127</v>
      </c>
      <c r="D983" s="107" t="s">
        <v>87</v>
      </c>
      <c r="E983" s="108" t="s">
        <v>1128</v>
      </c>
      <c r="F983" s="109" t="s">
        <v>1129</v>
      </c>
      <c r="G983" s="110" t="s">
        <v>152</v>
      </c>
      <c r="H983" s="111">
        <v>1</v>
      </c>
      <c r="I983" s="112"/>
      <c r="J983" s="113">
        <f>ROUND(I983*H983,2)</f>
        <v>0</v>
      </c>
      <c r="K983" s="109" t="s">
        <v>10</v>
      </c>
      <c r="L983" s="11"/>
      <c r="M983" s="114" t="s">
        <v>10</v>
      </c>
      <c r="N983" s="115" t="s">
        <v>27</v>
      </c>
      <c r="O983" s="116"/>
      <c r="P983" s="117">
        <f>O983*H983</f>
        <v>0</v>
      </c>
      <c r="Q983" s="117">
        <v>0.09</v>
      </c>
      <c r="R983" s="117">
        <f>Q983*H983</f>
        <v>0.09</v>
      </c>
      <c r="S983" s="117">
        <v>0</v>
      </c>
      <c r="T983" s="118">
        <f>S983*H983</f>
        <v>0</v>
      </c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R983" s="119" t="s">
        <v>199</v>
      </c>
      <c r="AT983" s="119" t="s">
        <v>87</v>
      </c>
      <c r="AU983" s="119" t="s">
        <v>2</v>
      </c>
      <c r="AY983" s="2" t="s">
        <v>85</v>
      </c>
      <c r="BE983" s="120">
        <f>IF(N983="základní",J983,0)</f>
        <v>0</v>
      </c>
      <c r="BF983" s="120">
        <f>IF(N983="snížená",J983,0)</f>
        <v>0</v>
      </c>
      <c r="BG983" s="120">
        <f>IF(N983="zákl. přenesená",J983,0)</f>
        <v>0</v>
      </c>
      <c r="BH983" s="120">
        <f>IF(N983="sníž. přenesená",J983,0)</f>
        <v>0</v>
      </c>
      <c r="BI983" s="120">
        <f>IF(N983="nulová",J983,0)</f>
        <v>0</v>
      </c>
      <c r="BJ983" s="2" t="s">
        <v>83</v>
      </c>
      <c r="BK983" s="120">
        <f>ROUND(I983*H983,2)</f>
        <v>0</v>
      </c>
      <c r="BL983" s="2" t="s">
        <v>199</v>
      </c>
      <c r="BM983" s="119" t="s">
        <v>1130</v>
      </c>
    </row>
    <row r="984" spans="1:65" s="14" customFormat="1" ht="29.25" x14ac:dyDescent="0.2">
      <c r="A984" s="10"/>
      <c r="B984" s="11"/>
      <c r="C984" s="10"/>
      <c r="D984" s="121" t="s">
        <v>94</v>
      </c>
      <c r="E984" s="10"/>
      <c r="F984" s="122" t="s">
        <v>1129</v>
      </c>
      <c r="G984" s="10"/>
      <c r="H984" s="10"/>
      <c r="I984" s="12"/>
      <c r="J984" s="10"/>
      <c r="K984" s="10"/>
      <c r="L984" s="11"/>
      <c r="M984" s="123"/>
      <c r="N984" s="124"/>
      <c r="O984" s="116"/>
      <c r="P984" s="116"/>
      <c r="Q984" s="116"/>
      <c r="R984" s="116"/>
      <c r="S984" s="116"/>
      <c r="T984" s="125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T984" s="2" t="s">
        <v>94</v>
      </c>
      <c r="AU984" s="2" t="s">
        <v>2</v>
      </c>
    </row>
    <row r="985" spans="1:65" s="14" customFormat="1" ht="43.15" customHeight="1" x14ac:dyDescent="0.2">
      <c r="A985" s="10"/>
      <c r="B985" s="106"/>
      <c r="C985" s="107" t="s">
        <v>1131</v>
      </c>
      <c r="D985" s="107" t="s">
        <v>87</v>
      </c>
      <c r="E985" s="108" t="s">
        <v>1132</v>
      </c>
      <c r="F985" s="109" t="s">
        <v>1133</v>
      </c>
      <c r="G985" s="110" t="s">
        <v>152</v>
      </c>
      <c r="H985" s="111">
        <v>1</v>
      </c>
      <c r="I985" s="112"/>
      <c r="J985" s="113">
        <f>ROUND(I985*H985,2)</f>
        <v>0</v>
      </c>
      <c r="K985" s="109" t="s">
        <v>10</v>
      </c>
      <c r="L985" s="11"/>
      <c r="M985" s="114" t="s">
        <v>10</v>
      </c>
      <c r="N985" s="115" t="s">
        <v>27</v>
      </c>
      <c r="O985" s="116"/>
      <c r="P985" s="117">
        <f>O985*H985</f>
        <v>0</v>
      </c>
      <c r="Q985" s="117">
        <v>0.15</v>
      </c>
      <c r="R985" s="117">
        <f>Q985*H985</f>
        <v>0.15</v>
      </c>
      <c r="S985" s="117">
        <v>0</v>
      </c>
      <c r="T985" s="118">
        <f>S985*H985</f>
        <v>0</v>
      </c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R985" s="119" t="s">
        <v>199</v>
      </c>
      <c r="AT985" s="119" t="s">
        <v>87</v>
      </c>
      <c r="AU985" s="119" t="s">
        <v>2</v>
      </c>
      <c r="AY985" s="2" t="s">
        <v>85</v>
      </c>
      <c r="BE985" s="120">
        <f>IF(N985="základní",J985,0)</f>
        <v>0</v>
      </c>
      <c r="BF985" s="120">
        <f>IF(N985="snížená",J985,0)</f>
        <v>0</v>
      </c>
      <c r="BG985" s="120">
        <f>IF(N985="zákl. přenesená",J985,0)</f>
        <v>0</v>
      </c>
      <c r="BH985" s="120">
        <f>IF(N985="sníž. přenesená",J985,0)</f>
        <v>0</v>
      </c>
      <c r="BI985" s="120">
        <f>IF(N985="nulová",J985,0)</f>
        <v>0</v>
      </c>
      <c r="BJ985" s="2" t="s">
        <v>83</v>
      </c>
      <c r="BK985" s="120">
        <f>ROUND(I985*H985,2)</f>
        <v>0</v>
      </c>
      <c r="BL985" s="2" t="s">
        <v>199</v>
      </c>
      <c r="BM985" s="119" t="s">
        <v>1134</v>
      </c>
    </row>
    <row r="986" spans="1:65" s="14" customFormat="1" ht="29.25" x14ac:dyDescent="0.2">
      <c r="A986" s="10"/>
      <c r="B986" s="11"/>
      <c r="C986" s="10"/>
      <c r="D986" s="121" t="s">
        <v>94</v>
      </c>
      <c r="E986" s="10"/>
      <c r="F986" s="122" t="s">
        <v>1135</v>
      </c>
      <c r="G986" s="10"/>
      <c r="H986" s="10"/>
      <c r="I986" s="12"/>
      <c r="J986" s="10"/>
      <c r="K986" s="10"/>
      <c r="L986" s="11"/>
      <c r="M986" s="123"/>
      <c r="N986" s="124"/>
      <c r="O986" s="116"/>
      <c r="P986" s="116"/>
      <c r="Q986" s="116"/>
      <c r="R986" s="116"/>
      <c r="S986" s="116"/>
      <c r="T986" s="125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T986" s="2" t="s">
        <v>94</v>
      </c>
      <c r="AU986" s="2" t="s">
        <v>2</v>
      </c>
    </row>
    <row r="987" spans="1:65" s="14" customFormat="1" ht="32.450000000000003" customHeight="1" x14ac:dyDescent="0.2">
      <c r="A987" s="10"/>
      <c r="B987" s="106"/>
      <c r="C987" s="107" t="s">
        <v>1136</v>
      </c>
      <c r="D987" s="107" t="s">
        <v>87</v>
      </c>
      <c r="E987" s="108" t="s">
        <v>1137</v>
      </c>
      <c r="F987" s="109" t="s">
        <v>1138</v>
      </c>
      <c r="G987" s="110" t="s">
        <v>152</v>
      </c>
      <c r="H987" s="111">
        <v>8</v>
      </c>
      <c r="I987" s="112"/>
      <c r="J987" s="113">
        <f>ROUND(I987*H987,2)</f>
        <v>0</v>
      </c>
      <c r="K987" s="109" t="s">
        <v>10</v>
      </c>
      <c r="L987" s="11"/>
      <c r="M987" s="114" t="s">
        <v>10</v>
      </c>
      <c r="N987" s="115" t="s">
        <v>27</v>
      </c>
      <c r="O987" s="116"/>
      <c r="P987" s="117">
        <f>O987*H987</f>
        <v>0</v>
      </c>
      <c r="Q987" s="117">
        <v>0.09</v>
      </c>
      <c r="R987" s="117">
        <f>Q987*H987</f>
        <v>0.72</v>
      </c>
      <c r="S987" s="117">
        <v>0</v>
      </c>
      <c r="T987" s="118">
        <f>S987*H987</f>
        <v>0</v>
      </c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R987" s="119" t="s">
        <v>199</v>
      </c>
      <c r="AT987" s="119" t="s">
        <v>87</v>
      </c>
      <c r="AU987" s="119" t="s">
        <v>2</v>
      </c>
      <c r="AY987" s="2" t="s">
        <v>85</v>
      </c>
      <c r="BE987" s="120">
        <f>IF(N987="základní",J987,0)</f>
        <v>0</v>
      </c>
      <c r="BF987" s="120">
        <f>IF(N987="snížená",J987,0)</f>
        <v>0</v>
      </c>
      <c r="BG987" s="120">
        <f>IF(N987="zákl. přenesená",J987,0)</f>
        <v>0</v>
      </c>
      <c r="BH987" s="120">
        <f>IF(N987="sníž. přenesená",J987,0)</f>
        <v>0</v>
      </c>
      <c r="BI987" s="120">
        <f>IF(N987="nulová",J987,0)</f>
        <v>0</v>
      </c>
      <c r="BJ987" s="2" t="s">
        <v>83</v>
      </c>
      <c r="BK987" s="120">
        <f>ROUND(I987*H987,2)</f>
        <v>0</v>
      </c>
      <c r="BL987" s="2" t="s">
        <v>199</v>
      </c>
      <c r="BM987" s="119" t="s">
        <v>1139</v>
      </c>
    </row>
    <row r="988" spans="1:65" s="14" customFormat="1" ht="29.25" x14ac:dyDescent="0.2">
      <c r="A988" s="10"/>
      <c r="B988" s="11"/>
      <c r="C988" s="10"/>
      <c r="D988" s="121" t="s">
        <v>94</v>
      </c>
      <c r="E988" s="10"/>
      <c r="F988" s="122" t="s">
        <v>1138</v>
      </c>
      <c r="G988" s="10"/>
      <c r="H988" s="10"/>
      <c r="I988" s="12"/>
      <c r="J988" s="10"/>
      <c r="K988" s="10"/>
      <c r="L988" s="11"/>
      <c r="M988" s="123"/>
      <c r="N988" s="124"/>
      <c r="O988" s="116"/>
      <c r="P988" s="116"/>
      <c r="Q988" s="116"/>
      <c r="R988" s="116"/>
      <c r="S988" s="116"/>
      <c r="T988" s="125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T988" s="2" t="s">
        <v>94</v>
      </c>
      <c r="AU988" s="2" t="s">
        <v>2</v>
      </c>
    </row>
    <row r="989" spans="1:65" s="14" customFormat="1" ht="32.450000000000003" customHeight="1" x14ac:dyDescent="0.2">
      <c r="A989" s="10"/>
      <c r="B989" s="106"/>
      <c r="C989" s="107" t="s">
        <v>1140</v>
      </c>
      <c r="D989" s="107" t="s">
        <v>87</v>
      </c>
      <c r="E989" s="108" t="s">
        <v>1141</v>
      </c>
      <c r="F989" s="109" t="s">
        <v>1142</v>
      </c>
      <c r="G989" s="110" t="s">
        <v>152</v>
      </c>
      <c r="H989" s="111">
        <v>1</v>
      </c>
      <c r="I989" s="112"/>
      <c r="J989" s="113">
        <f>ROUND(I989*H989,2)</f>
        <v>0</v>
      </c>
      <c r="K989" s="109" t="s">
        <v>10</v>
      </c>
      <c r="L989" s="11"/>
      <c r="M989" s="114" t="s">
        <v>10</v>
      </c>
      <c r="N989" s="115" t="s">
        <v>27</v>
      </c>
      <c r="O989" s="116"/>
      <c r="P989" s="117">
        <f>O989*H989</f>
        <v>0</v>
      </c>
      <c r="Q989" s="117">
        <v>0.03</v>
      </c>
      <c r="R989" s="117">
        <f>Q989*H989</f>
        <v>0.03</v>
      </c>
      <c r="S989" s="117">
        <v>0</v>
      </c>
      <c r="T989" s="118">
        <f>S989*H989</f>
        <v>0</v>
      </c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R989" s="119" t="s">
        <v>199</v>
      </c>
      <c r="AT989" s="119" t="s">
        <v>87</v>
      </c>
      <c r="AU989" s="119" t="s">
        <v>2</v>
      </c>
      <c r="AY989" s="2" t="s">
        <v>85</v>
      </c>
      <c r="BE989" s="120">
        <f>IF(N989="základní",J989,0)</f>
        <v>0</v>
      </c>
      <c r="BF989" s="120">
        <f>IF(N989="snížená",J989,0)</f>
        <v>0</v>
      </c>
      <c r="BG989" s="120">
        <f>IF(N989="zákl. přenesená",J989,0)</f>
        <v>0</v>
      </c>
      <c r="BH989" s="120">
        <f>IF(N989="sníž. přenesená",J989,0)</f>
        <v>0</v>
      </c>
      <c r="BI989" s="120">
        <f>IF(N989="nulová",J989,0)</f>
        <v>0</v>
      </c>
      <c r="BJ989" s="2" t="s">
        <v>83</v>
      </c>
      <c r="BK989" s="120">
        <f>ROUND(I989*H989,2)</f>
        <v>0</v>
      </c>
      <c r="BL989" s="2" t="s">
        <v>199</v>
      </c>
      <c r="BM989" s="119" t="s">
        <v>1143</v>
      </c>
    </row>
    <row r="990" spans="1:65" s="14" customFormat="1" ht="29.25" x14ac:dyDescent="0.2">
      <c r="A990" s="10"/>
      <c r="B990" s="11"/>
      <c r="C990" s="10"/>
      <c r="D990" s="121" t="s">
        <v>94</v>
      </c>
      <c r="E990" s="10"/>
      <c r="F990" s="122" t="s">
        <v>1142</v>
      </c>
      <c r="G990" s="10"/>
      <c r="H990" s="10"/>
      <c r="I990" s="12"/>
      <c r="J990" s="10"/>
      <c r="K990" s="10"/>
      <c r="L990" s="11"/>
      <c r="M990" s="123"/>
      <c r="N990" s="124"/>
      <c r="O990" s="116"/>
      <c r="P990" s="116"/>
      <c r="Q990" s="116"/>
      <c r="R990" s="116"/>
      <c r="S990" s="116"/>
      <c r="T990" s="125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T990" s="2" t="s">
        <v>94</v>
      </c>
      <c r="AU990" s="2" t="s">
        <v>2</v>
      </c>
    </row>
    <row r="991" spans="1:65" s="14" customFormat="1" ht="32.450000000000003" customHeight="1" x14ac:dyDescent="0.2">
      <c r="A991" s="10"/>
      <c r="B991" s="106"/>
      <c r="C991" s="107" t="s">
        <v>1144</v>
      </c>
      <c r="D991" s="107" t="s">
        <v>87</v>
      </c>
      <c r="E991" s="108" t="s">
        <v>1145</v>
      </c>
      <c r="F991" s="109" t="s">
        <v>1146</v>
      </c>
      <c r="G991" s="110" t="s">
        <v>152</v>
      </c>
      <c r="H991" s="111">
        <v>1</v>
      </c>
      <c r="I991" s="112"/>
      <c r="J991" s="113">
        <f>ROUND(I991*H991,2)</f>
        <v>0</v>
      </c>
      <c r="K991" s="109" t="s">
        <v>10</v>
      </c>
      <c r="L991" s="11"/>
      <c r="M991" s="114" t="s">
        <v>10</v>
      </c>
      <c r="N991" s="115" t="s">
        <v>27</v>
      </c>
      <c r="O991" s="116"/>
      <c r="P991" s="117">
        <f>O991*H991</f>
        <v>0</v>
      </c>
      <c r="Q991" s="117">
        <v>0.06</v>
      </c>
      <c r="R991" s="117">
        <f>Q991*H991</f>
        <v>0.06</v>
      </c>
      <c r="S991" s="117">
        <v>0</v>
      </c>
      <c r="T991" s="118">
        <f>S991*H991</f>
        <v>0</v>
      </c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R991" s="119" t="s">
        <v>199</v>
      </c>
      <c r="AT991" s="119" t="s">
        <v>87</v>
      </c>
      <c r="AU991" s="119" t="s">
        <v>2</v>
      </c>
      <c r="AY991" s="2" t="s">
        <v>85</v>
      </c>
      <c r="BE991" s="120">
        <f>IF(N991="základní",J991,0)</f>
        <v>0</v>
      </c>
      <c r="BF991" s="120">
        <f>IF(N991="snížená",J991,0)</f>
        <v>0</v>
      </c>
      <c r="BG991" s="120">
        <f>IF(N991="zákl. přenesená",J991,0)</f>
        <v>0</v>
      </c>
      <c r="BH991" s="120">
        <f>IF(N991="sníž. přenesená",J991,0)</f>
        <v>0</v>
      </c>
      <c r="BI991" s="120">
        <f>IF(N991="nulová",J991,0)</f>
        <v>0</v>
      </c>
      <c r="BJ991" s="2" t="s">
        <v>83</v>
      </c>
      <c r="BK991" s="120">
        <f>ROUND(I991*H991,2)</f>
        <v>0</v>
      </c>
      <c r="BL991" s="2" t="s">
        <v>199</v>
      </c>
      <c r="BM991" s="119" t="s">
        <v>1147</v>
      </c>
    </row>
    <row r="992" spans="1:65" s="14" customFormat="1" ht="29.25" x14ac:dyDescent="0.2">
      <c r="A992" s="10"/>
      <c r="B992" s="11"/>
      <c r="C992" s="10"/>
      <c r="D992" s="121" t="s">
        <v>94</v>
      </c>
      <c r="E992" s="10"/>
      <c r="F992" s="122" t="s">
        <v>1146</v>
      </c>
      <c r="G992" s="10"/>
      <c r="H992" s="10"/>
      <c r="I992" s="12"/>
      <c r="J992" s="10"/>
      <c r="K992" s="10"/>
      <c r="L992" s="11"/>
      <c r="M992" s="123"/>
      <c r="N992" s="124"/>
      <c r="O992" s="116"/>
      <c r="P992" s="116"/>
      <c r="Q992" s="116"/>
      <c r="R992" s="116"/>
      <c r="S992" s="116"/>
      <c r="T992" s="125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T992" s="2" t="s">
        <v>94</v>
      </c>
      <c r="AU992" s="2" t="s">
        <v>2</v>
      </c>
    </row>
    <row r="993" spans="1:65" s="14" customFormat="1" ht="32.450000000000003" customHeight="1" x14ac:dyDescent="0.2">
      <c r="A993" s="10"/>
      <c r="B993" s="106"/>
      <c r="C993" s="107" t="s">
        <v>1148</v>
      </c>
      <c r="D993" s="107" t="s">
        <v>87</v>
      </c>
      <c r="E993" s="108" t="s">
        <v>1149</v>
      </c>
      <c r="F993" s="109" t="s">
        <v>1150</v>
      </c>
      <c r="G993" s="110" t="s">
        <v>152</v>
      </c>
      <c r="H993" s="111">
        <v>1</v>
      </c>
      <c r="I993" s="112"/>
      <c r="J993" s="113">
        <f>ROUND(I993*H993,2)</f>
        <v>0</v>
      </c>
      <c r="K993" s="109" t="s">
        <v>10</v>
      </c>
      <c r="L993" s="11"/>
      <c r="M993" s="114" t="s">
        <v>10</v>
      </c>
      <c r="N993" s="115" t="s">
        <v>27</v>
      </c>
      <c r="O993" s="116"/>
      <c r="P993" s="117">
        <f>O993*H993</f>
        <v>0</v>
      </c>
      <c r="Q993" s="117">
        <v>5.0000000000000001E-3</v>
      </c>
      <c r="R993" s="117">
        <f>Q993*H993</f>
        <v>5.0000000000000001E-3</v>
      </c>
      <c r="S993" s="117">
        <v>0</v>
      </c>
      <c r="T993" s="118">
        <f>S993*H993</f>
        <v>0</v>
      </c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R993" s="119" t="s">
        <v>199</v>
      </c>
      <c r="AT993" s="119" t="s">
        <v>87</v>
      </c>
      <c r="AU993" s="119" t="s">
        <v>2</v>
      </c>
      <c r="AY993" s="2" t="s">
        <v>85</v>
      </c>
      <c r="BE993" s="120">
        <f>IF(N993="základní",J993,0)</f>
        <v>0</v>
      </c>
      <c r="BF993" s="120">
        <f>IF(N993="snížená",J993,0)</f>
        <v>0</v>
      </c>
      <c r="BG993" s="120">
        <f>IF(N993="zákl. přenesená",J993,0)</f>
        <v>0</v>
      </c>
      <c r="BH993" s="120">
        <f>IF(N993="sníž. přenesená",J993,0)</f>
        <v>0</v>
      </c>
      <c r="BI993" s="120">
        <f>IF(N993="nulová",J993,0)</f>
        <v>0</v>
      </c>
      <c r="BJ993" s="2" t="s">
        <v>83</v>
      </c>
      <c r="BK993" s="120">
        <f>ROUND(I993*H993,2)</f>
        <v>0</v>
      </c>
      <c r="BL993" s="2" t="s">
        <v>199</v>
      </c>
      <c r="BM993" s="119" t="s">
        <v>1151</v>
      </c>
    </row>
    <row r="994" spans="1:65" s="14" customFormat="1" ht="19.5" x14ac:dyDescent="0.2">
      <c r="A994" s="10"/>
      <c r="B994" s="11"/>
      <c r="C994" s="10"/>
      <c r="D994" s="121" t="s">
        <v>94</v>
      </c>
      <c r="E994" s="10"/>
      <c r="F994" s="122" t="s">
        <v>1150</v>
      </c>
      <c r="G994" s="10"/>
      <c r="H994" s="10"/>
      <c r="I994" s="12"/>
      <c r="J994" s="10"/>
      <c r="K994" s="10"/>
      <c r="L994" s="11"/>
      <c r="M994" s="123"/>
      <c r="N994" s="124"/>
      <c r="O994" s="116"/>
      <c r="P994" s="116"/>
      <c r="Q994" s="116"/>
      <c r="R994" s="116"/>
      <c r="S994" s="116"/>
      <c r="T994" s="125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T994" s="2" t="s">
        <v>94</v>
      </c>
      <c r="AU994" s="2" t="s">
        <v>2</v>
      </c>
    </row>
    <row r="995" spans="1:65" s="14" customFormat="1" ht="43.15" customHeight="1" x14ac:dyDescent="0.2">
      <c r="A995" s="10"/>
      <c r="B995" s="106"/>
      <c r="C995" s="107" t="s">
        <v>1152</v>
      </c>
      <c r="D995" s="107" t="s">
        <v>87</v>
      </c>
      <c r="E995" s="108" t="s">
        <v>1153</v>
      </c>
      <c r="F995" s="109" t="s">
        <v>1154</v>
      </c>
      <c r="G995" s="110" t="s">
        <v>152</v>
      </c>
      <c r="H995" s="111">
        <v>1</v>
      </c>
      <c r="I995" s="112"/>
      <c r="J995" s="113">
        <f>ROUND(I995*H995,2)</f>
        <v>0</v>
      </c>
      <c r="K995" s="109" t="s">
        <v>10</v>
      </c>
      <c r="L995" s="11"/>
      <c r="M995" s="114" t="s">
        <v>10</v>
      </c>
      <c r="N995" s="115" t="s">
        <v>27</v>
      </c>
      <c r="O995" s="116"/>
      <c r="P995" s="117">
        <f>O995*H995</f>
        <v>0</v>
      </c>
      <c r="Q995" s="117">
        <v>0.01</v>
      </c>
      <c r="R995" s="117">
        <f>Q995*H995</f>
        <v>0.01</v>
      </c>
      <c r="S995" s="117">
        <v>0</v>
      </c>
      <c r="T995" s="118">
        <f>S995*H995</f>
        <v>0</v>
      </c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  <c r="AE995" s="10"/>
      <c r="AR995" s="119" t="s">
        <v>199</v>
      </c>
      <c r="AT995" s="119" t="s">
        <v>87</v>
      </c>
      <c r="AU995" s="119" t="s">
        <v>2</v>
      </c>
      <c r="AY995" s="2" t="s">
        <v>85</v>
      </c>
      <c r="BE995" s="120">
        <f>IF(N995="základní",J995,0)</f>
        <v>0</v>
      </c>
      <c r="BF995" s="120">
        <f>IF(N995="snížená",J995,0)</f>
        <v>0</v>
      </c>
      <c r="BG995" s="120">
        <f>IF(N995="zákl. přenesená",J995,0)</f>
        <v>0</v>
      </c>
      <c r="BH995" s="120">
        <f>IF(N995="sníž. přenesená",J995,0)</f>
        <v>0</v>
      </c>
      <c r="BI995" s="120">
        <f>IF(N995="nulová",J995,0)</f>
        <v>0</v>
      </c>
      <c r="BJ995" s="2" t="s">
        <v>83</v>
      </c>
      <c r="BK995" s="120">
        <f>ROUND(I995*H995,2)</f>
        <v>0</v>
      </c>
      <c r="BL995" s="2" t="s">
        <v>199</v>
      </c>
      <c r="BM995" s="119" t="s">
        <v>1155</v>
      </c>
    </row>
    <row r="996" spans="1:65" s="14" customFormat="1" ht="39" x14ac:dyDescent="0.2">
      <c r="A996" s="10"/>
      <c r="B996" s="11"/>
      <c r="C996" s="10"/>
      <c r="D996" s="121" t="s">
        <v>94</v>
      </c>
      <c r="E996" s="10"/>
      <c r="F996" s="122" t="s">
        <v>1154</v>
      </c>
      <c r="G996" s="10"/>
      <c r="H996" s="10"/>
      <c r="I996" s="12"/>
      <c r="J996" s="10"/>
      <c r="K996" s="10"/>
      <c r="L996" s="11"/>
      <c r="M996" s="123"/>
      <c r="N996" s="124"/>
      <c r="O996" s="116"/>
      <c r="P996" s="116"/>
      <c r="Q996" s="116"/>
      <c r="R996" s="116"/>
      <c r="S996" s="116"/>
      <c r="T996" s="125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  <c r="AE996" s="10"/>
      <c r="AT996" s="2" t="s">
        <v>94</v>
      </c>
      <c r="AU996" s="2" t="s">
        <v>2</v>
      </c>
    </row>
    <row r="997" spans="1:65" s="14" customFormat="1" ht="32.450000000000003" customHeight="1" x14ac:dyDescent="0.2">
      <c r="A997" s="10"/>
      <c r="B997" s="106"/>
      <c r="C997" s="107" t="s">
        <v>1156</v>
      </c>
      <c r="D997" s="107" t="s">
        <v>87</v>
      </c>
      <c r="E997" s="108" t="s">
        <v>1157</v>
      </c>
      <c r="F997" s="109" t="s">
        <v>1158</v>
      </c>
      <c r="G997" s="110" t="s">
        <v>1108</v>
      </c>
      <c r="H997" s="111">
        <v>331.1</v>
      </c>
      <c r="I997" s="112"/>
      <c r="J997" s="113">
        <f>ROUND(I997*H997,2)</f>
        <v>0</v>
      </c>
      <c r="K997" s="109" t="s">
        <v>10</v>
      </c>
      <c r="L997" s="11"/>
      <c r="M997" s="114" t="s">
        <v>10</v>
      </c>
      <c r="N997" s="115" t="s">
        <v>27</v>
      </c>
      <c r="O997" s="116"/>
      <c r="P997" s="117">
        <f>O997*H997</f>
        <v>0</v>
      </c>
      <c r="Q997" s="117">
        <v>1E-3</v>
      </c>
      <c r="R997" s="117">
        <f>Q997*H997</f>
        <v>0.33110000000000001</v>
      </c>
      <c r="S997" s="117">
        <v>0</v>
      </c>
      <c r="T997" s="118">
        <f>S997*H997</f>
        <v>0</v>
      </c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  <c r="AE997" s="10"/>
      <c r="AR997" s="119" t="s">
        <v>199</v>
      </c>
      <c r="AT997" s="119" t="s">
        <v>87</v>
      </c>
      <c r="AU997" s="119" t="s">
        <v>2</v>
      </c>
      <c r="AY997" s="2" t="s">
        <v>85</v>
      </c>
      <c r="BE997" s="120">
        <f>IF(N997="základní",J997,0)</f>
        <v>0</v>
      </c>
      <c r="BF997" s="120">
        <f>IF(N997="snížená",J997,0)</f>
        <v>0</v>
      </c>
      <c r="BG997" s="120">
        <f>IF(N997="zákl. přenesená",J997,0)</f>
        <v>0</v>
      </c>
      <c r="BH997" s="120">
        <f>IF(N997="sníž. přenesená",J997,0)</f>
        <v>0</v>
      </c>
      <c r="BI997" s="120">
        <f>IF(N997="nulová",J997,0)</f>
        <v>0</v>
      </c>
      <c r="BJ997" s="2" t="s">
        <v>83</v>
      </c>
      <c r="BK997" s="120">
        <f>ROUND(I997*H997,2)</f>
        <v>0</v>
      </c>
      <c r="BL997" s="2" t="s">
        <v>199</v>
      </c>
      <c r="BM997" s="119" t="s">
        <v>1159</v>
      </c>
    </row>
    <row r="998" spans="1:65" s="14" customFormat="1" ht="29.25" x14ac:dyDescent="0.2">
      <c r="A998" s="10"/>
      <c r="B998" s="11"/>
      <c r="C998" s="10"/>
      <c r="D998" s="121" t="s">
        <v>94</v>
      </c>
      <c r="E998" s="10"/>
      <c r="F998" s="122" t="s">
        <v>1158</v>
      </c>
      <c r="G998" s="10"/>
      <c r="H998" s="10"/>
      <c r="I998" s="12"/>
      <c r="J998" s="10"/>
      <c r="K998" s="10"/>
      <c r="L998" s="11"/>
      <c r="M998" s="123"/>
      <c r="N998" s="124"/>
      <c r="O998" s="116"/>
      <c r="P998" s="116"/>
      <c r="Q998" s="116"/>
      <c r="R998" s="116"/>
      <c r="S998" s="116"/>
      <c r="T998" s="125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  <c r="AE998" s="10"/>
      <c r="AT998" s="2" t="s">
        <v>94</v>
      </c>
      <c r="AU998" s="2" t="s">
        <v>2</v>
      </c>
    </row>
    <row r="999" spans="1:65" s="14" customFormat="1" ht="32.450000000000003" customHeight="1" x14ac:dyDescent="0.2">
      <c r="A999" s="10"/>
      <c r="B999" s="106"/>
      <c r="C999" s="107" t="s">
        <v>1160</v>
      </c>
      <c r="D999" s="107" t="s">
        <v>87</v>
      </c>
      <c r="E999" s="108" t="s">
        <v>1161</v>
      </c>
      <c r="F999" s="109" t="s">
        <v>1162</v>
      </c>
      <c r="G999" s="110" t="s">
        <v>1108</v>
      </c>
      <c r="H999" s="111">
        <v>876</v>
      </c>
      <c r="I999" s="112"/>
      <c r="J999" s="113">
        <f>ROUND(I999*H999,2)</f>
        <v>0</v>
      </c>
      <c r="K999" s="109" t="s">
        <v>10</v>
      </c>
      <c r="L999" s="11"/>
      <c r="M999" s="114" t="s">
        <v>10</v>
      </c>
      <c r="N999" s="115" t="s">
        <v>27</v>
      </c>
      <c r="O999" s="116"/>
      <c r="P999" s="117">
        <f>O999*H999</f>
        <v>0</v>
      </c>
      <c r="Q999" s="117">
        <v>1E-3</v>
      </c>
      <c r="R999" s="117">
        <f>Q999*H999</f>
        <v>0.876</v>
      </c>
      <c r="S999" s="117">
        <v>0</v>
      </c>
      <c r="T999" s="118">
        <f>S999*H999</f>
        <v>0</v>
      </c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  <c r="AE999" s="10"/>
      <c r="AR999" s="119" t="s">
        <v>199</v>
      </c>
      <c r="AT999" s="119" t="s">
        <v>87</v>
      </c>
      <c r="AU999" s="119" t="s">
        <v>2</v>
      </c>
      <c r="AY999" s="2" t="s">
        <v>85</v>
      </c>
      <c r="BE999" s="120">
        <f>IF(N999="základní",J999,0)</f>
        <v>0</v>
      </c>
      <c r="BF999" s="120">
        <f>IF(N999="snížená",J999,0)</f>
        <v>0</v>
      </c>
      <c r="BG999" s="120">
        <f>IF(N999="zákl. přenesená",J999,0)</f>
        <v>0</v>
      </c>
      <c r="BH999" s="120">
        <f>IF(N999="sníž. přenesená",J999,0)</f>
        <v>0</v>
      </c>
      <c r="BI999" s="120">
        <f>IF(N999="nulová",J999,0)</f>
        <v>0</v>
      </c>
      <c r="BJ999" s="2" t="s">
        <v>83</v>
      </c>
      <c r="BK999" s="120">
        <f>ROUND(I999*H999,2)</f>
        <v>0</v>
      </c>
      <c r="BL999" s="2" t="s">
        <v>199</v>
      </c>
      <c r="BM999" s="119" t="s">
        <v>1163</v>
      </c>
    </row>
    <row r="1000" spans="1:65" s="14" customFormat="1" ht="19.5" x14ac:dyDescent="0.2">
      <c r="A1000" s="10"/>
      <c r="B1000" s="11"/>
      <c r="C1000" s="10"/>
      <c r="D1000" s="121" t="s">
        <v>94</v>
      </c>
      <c r="E1000" s="10"/>
      <c r="F1000" s="122" t="s">
        <v>1162</v>
      </c>
      <c r="G1000" s="10"/>
      <c r="H1000" s="10"/>
      <c r="I1000" s="12"/>
      <c r="J1000" s="10"/>
      <c r="K1000" s="10"/>
      <c r="L1000" s="11"/>
      <c r="M1000" s="123"/>
      <c r="N1000" s="124"/>
      <c r="O1000" s="116"/>
      <c r="P1000" s="116"/>
      <c r="Q1000" s="116"/>
      <c r="R1000" s="116"/>
      <c r="S1000" s="116"/>
      <c r="T1000" s="125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  <c r="AE1000" s="10"/>
      <c r="AT1000" s="2" t="s">
        <v>94</v>
      </c>
      <c r="AU1000" s="2" t="s">
        <v>2</v>
      </c>
    </row>
    <row r="1001" spans="1:65" s="134" customFormat="1" x14ac:dyDescent="0.2">
      <c r="B1001" s="135"/>
      <c r="D1001" s="121" t="s">
        <v>96</v>
      </c>
      <c r="E1001" s="136" t="s">
        <v>10</v>
      </c>
      <c r="F1001" s="137" t="s">
        <v>1164</v>
      </c>
      <c r="H1001" s="138">
        <v>876</v>
      </c>
      <c r="I1001" s="139"/>
      <c r="L1001" s="135"/>
      <c r="M1001" s="140"/>
      <c r="N1001" s="141"/>
      <c r="O1001" s="141"/>
      <c r="P1001" s="141"/>
      <c r="Q1001" s="141"/>
      <c r="R1001" s="141"/>
      <c r="S1001" s="141"/>
      <c r="T1001" s="142"/>
      <c r="AT1001" s="136" t="s">
        <v>96</v>
      </c>
      <c r="AU1001" s="136" t="s">
        <v>2</v>
      </c>
      <c r="AV1001" s="134" t="s">
        <v>2</v>
      </c>
      <c r="AW1001" s="134" t="s">
        <v>98</v>
      </c>
      <c r="AX1001" s="134" t="s">
        <v>83</v>
      </c>
      <c r="AY1001" s="136" t="s">
        <v>85</v>
      </c>
    </row>
    <row r="1002" spans="1:65" s="14" customFormat="1" ht="32.450000000000003" customHeight="1" x14ac:dyDescent="0.2">
      <c r="A1002" s="10"/>
      <c r="B1002" s="106"/>
      <c r="C1002" s="107" t="s">
        <v>1165</v>
      </c>
      <c r="D1002" s="107" t="s">
        <v>87</v>
      </c>
      <c r="E1002" s="108" t="s">
        <v>1166</v>
      </c>
      <c r="F1002" s="109" t="s">
        <v>1167</v>
      </c>
      <c r="G1002" s="110" t="s">
        <v>1108</v>
      </c>
      <c r="H1002" s="111">
        <v>1182.4000000000001</v>
      </c>
      <c r="I1002" s="112"/>
      <c r="J1002" s="113">
        <f>ROUND(I1002*H1002,2)</f>
        <v>0</v>
      </c>
      <c r="K1002" s="109" t="s">
        <v>10</v>
      </c>
      <c r="L1002" s="11"/>
      <c r="M1002" s="114" t="s">
        <v>10</v>
      </c>
      <c r="N1002" s="115" t="s">
        <v>27</v>
      </c>
      <c r="O1002" s="116"/>
      <c r="P1002" s="117">
        <f>O1002*H1002</f>
        <v>0</v>
      </c>
      <c r="Q1002" s="117">
        <v>1E-3</v>
      </c>
      <c r="R1002" s="117">
        <f>Q1002*H1002</f>
        <v>1.1824000000000001</v>
      </c>
      <c r="S1002" s="117">
        <v>0</v>
      </c>
      <c r="T1002" s="118">
        <f>S1002*H1002</f>
        <v>0</v>
      </c>
      <c r="U1002" s="10"/>
      <c r="V1002" s="10"/>
      <c r="W1002" s="10"/>
      <c r="X1002" s="10"/>
      <c r="Y1002" s="10"/>
      <c r="Z1002" s="10"/>
      <c r="AA1002" s="10"/>
      <c r="AB1002" s="10"/>
      <c r="AC1002" s="10"/>
      <c r="AD1002" s="10"/>
      <c r="AE1002" s="10"/>
      <c r="AR1002" s="119" t="s">
        <v>199</v>
      </c>
      <c r="AT1002" s="119" t="s">
        <v>87</v>
      </c>
      <c r="AU1002" s="119" t="s">
        <v>2</v>
      </c>
      <c r="AY1002" s="2" t="s">
        <v>85</v>
      </c>
      <c r="BE1002" s="120">
        <f>IF(N1002="základní",J1002,0)</f>
        <v>0</v>
      </c>
      <c r="BF1002" s="120">
        <f>IF(N1002="snížená",J1002,0)</f>
        <v>0</v>
      </c>
      <c r="BG1002" s="120">
        <f>IF(N1002="zákl. přenesená",J1002,0)</f>
        <v>0</v>
      </c>
      <c r="BH1002" s="120">
        <f>IF(N1002="sníž. přenesená",J1002,0)</f>
        <v>0</v>
      </c>
      <c r="BI1002" s="120">
        <f>IF(N1002="nulová",J1002,0)</f>
        <v>0</v>
      </c>
      <c r="BJ1002" s="2" t="s">
        <v>83</v>
      </c>
      <c r="BK1002" s="120">
        <f>ROUND(I1002*H1002,2)</f>
        <v>0</v>
      </c>
      <c r="BL1002" s="2" t="s">
        <v>199</v>
      </c>
      <c r="BM1002" s="119" t="s">
        <v>1168</v>
      </c>
    </row>
    <row r="1003" spans="1:65" s="14" customFormat="1" ht="19.5" x14ac:dyDescent="0.2">
      <c r="A1003" s="10"/>
      <c r="B1003" s="11"/>
      <c r="C1003" s="10"/>
      <c r="D1003" s="121" t="s">
        <v>94</v>
      </c>
      <c r="E1003" s="10"/>
      <c r="F1003" s="122" t="s">
        <v>1167</v>
      </c>
      <c r="G1003" s="10"/>
      <c r="H1003" s="10"/>
      <c r="I1003" s="12"/>
      <c r="J1003" s="10"/>
      <c r="K1003" s="10"/>
      <c r="L1003" s="11"/>
      <c r="M1003" s="123"/>
      <c r="N1003" s="124"/>
      <c r="O1003" s="116"/>
      <c r="P1003" s="116"/>
      <c r="Q1003" s="116"/>
      <c r="R1003" s="116"/>
      <c r="S1003" s="116"/>
      <c r="T1003" s="125"/>
      <c r="U1003" s="10"/>
      <c r="V1003" s="10"/>
      <c r="W1003" s="10"/>
      <c r="X1003" s="10"/>
      <c r="Y1003" s="10"/>
      <c r="Z1003" s="10"/>
      <c r="AA1003" s="10"/>
      <c r="AB1003" s="10"/>
      <c r="AC1003" s="10"/>
      <c r="AD1003" s="10"/>
      <c r="AE1003" s="10"/>
      <c r="AT1003" s="2" t="s">
        <v>94</v>
      </c>
      <c r="AU1003" s="2" t="s">
        <v>2</v>
      </c>
    </row>
    <row r="1004" spans="1:65" s="134" customFormat="1" x14ac:dyDescent="0.2">
      <c r="B1004" s="135"/>
      <c r="D1004" s="121" t="s">
        <v>96</v>
      </c>
      <c r="E1004" s="136" t="s">
        <v>10</v>
      </c>
      <c r="F1004" s="137" t="s">
        <v>1169</v>
      </c>
      <c r="H1004" s="138">
        <v>1182.4000000000001</v>
      </c>
      <c r="I1004" s="139"/>
      <c r="L1004" s="135"/>
      <c r="M1004" s="140"/>
      <c r="N1004" s="141"/>
      <c r="O1004" s="141"/>
      <c r="P1004" s="141"/>
      <c r="Q1004" s="141"/>
      <c r="R1004" s="141"/>
      <c r="S1004" s="141"/>
      <c r="T1004" s="142"/>
      <c r="AT1004" s="136" t="s">
        <v>96</v>
      </c>
      <c r="AU1004" s="136" t="s">
        <v>2</v>
      </c>
      <c r="AV1004" s="134" t="s">
        <v>2</v>
      </c>
      <c r="AW1004" s="134" t="s">
        <v>98</v>
      </c>
      <c r="AX1004" s="134" t="s">
        <v>83</v>
      </c>
      <c r="AY1004" s="136" t="s">
        <v>85</v>
      </c>
    </row>
    <row r="1005" spans="1:65" s="14" customFormat="1" ht="32.450000000000003" customHeight="1" x14ac:dyDescent="0.2">
      <c r="A1005" s="10"/>
      <c r="B1005" s="106"/>
      <c r="C1005" s="107" t="s">
        <v>1170</v>
      </c>
      <c r="D1005" s="107" t="s">
        <v>87</v>
      </c>
      <c r="E1005" s="108" t="s">
        <v>1171</v>
      </c>
      <c r="F1005" s="109" t="s">
        <v>1172</v>
      </c>
      <c r="G1005" s="110" t="s">
        <v>1108</v>
      </c>
      <c r="H1005" s="111">
        <v>54.8</v>
      </c>
      <c r="I1005" s="112"/>
      <c r="J1005" s="113">
        <f>ROUND(I1005*H1005,2)</f>
        <v>0</v>
      </c>
      <c r="K1005" s="109" t="s">
        <v>10</v>
      </c>
      <c r="L1005" s="11"/>
      <c r="M1005" s="114" t="s">
        <v>10</v>
      </c>
      <c r="N1005" s="115" t="s">
        <v>27</v>
      </c>
      <c r="O1005" s="116"/>
      <c r="P1005" s="117">
        <f>O1005*H1005</f>
        <v>0</v>
      </c>
      <c r="Q1005" s="117">
        <v>1E-3</v>
      </c>
      <c r="R1005" s="117">
        <f>Q1005*H1005</f>
        <v>5.4800000000000001E-2</v>
      </c>
      <c r="S1005" s="117">
        <v>0</v>
      </c>
      <c r="T1005" s="118">
        <f>S1005*H1005</f>
        <v>0</v>
      </c>
      <c r="U1005" s="10"/>
      <c r="V1005" s="10"/>
      <c r="W1005" s="10"/>
      <c r="X1005" s="10"/>
      <c r="Y1005" s="10"/>
      <c r="Z1005" s="10"/>
      <c r="AA1005" s="10"/>
      <c r="AB1005" s="10"/>
      <c r="AC1005" s="10"/>
      <c r="AD1005" s="10"/>
      <c r="AE1005" s="10"/>
      <c r="AR1005" s="119" t="s">
        <v>199</v>
      </c>
      <c r="AT1005" s="119" t="s">
        <v>87</v>
      </c>
      <c r="AU1005" s="119" t="s">
        <v>2</v>
      </c>
      <c r="AY1005" s="2" t="s">
        <v>85</v>
      </c>
      <c r="BE1005" s="120">
        <f>IF(N1005="základní",J1005,0)</f>
        <v>0</v>
      </c>
      <c r="BF1005" s="120">
        <f>IF(N1005="snížená",J1005,0)</f>
        <v>0</v>
      </c>
      <c r="BG1005" s="120">
        <f>IF(N1005="zákl. přenesená",J1005,0)</f>
        <v>0</v>
      </c>
      <c r="BH1005" s="120">
        <f>IF(N1005="sníž. přenesená",J1005,0)</f>
        <v>0</v>
      </c>
      <c r="BI1005" s="120">
        <f>IF(N1005="nulová",J1005,0)</f>
        <v>0</v>
      </c>
      <c r="BJ1005" s="2" t="s">
        <v>83</v>
      </c>
      <c r="BK1005" s="120">
        <f>ROUND(I1005*H1005,2)</f>
        <v>0</v>
      </c>
      <c r="BL1005" s="2" t="s">
        <v>199</v>
      </c>
      <c r="BM1005" s="119" t="s">
        <v>1173</v>
      </c>
    </row>
    <row r="1006" spans="1:65" s="14" customFormat="1" ht="19.5" x14ac:dyDescent="0.2">
      <c r="A1006" s="10"/>
      <c r="B1006" s="11"/>
      <c r="C1006" s="10"/>
      <c r="D1006" s="121" t="s">
        <v>94</v>
      </c>
      <c r="E1006" s="10"/>
      <c r="F1006" s="122" t="s">
        <v>1172</v>
      </c>
      <c r="G1006" s="10"/>
      <c r="H1006" s="10"/>
      <c r="I1006" s="12"/>
      <c r="J1006" s="10"/>
      <c r="K1006" s="10"/>
      <c r="L1006" s="11"/>
      <c r="M1006" s="123"/>
      <c r="N1006" s="124"/>
      <c r="O1006" s="116"/>
      <c r="P1006" s="116"/>
      <c r="Q1006" s="116"/>
      <c r="R1006" s="116"/>
      <c r="S1006" s="116"/>
      <c r="T1006" s="125"/>
      <c r="U1006" s="10"/>
      <c r="V1006" s="10"/>
      <c r="W1006" s="10"/>
      <c r="X1006" s="10"/>
      <c r="Y1006" s="10"/>
      <c r="Z1006" s="10"/>
      <c r="AA1006" s="10"/>
      <c r="AB1006" s="10"/>
      <c r="AC1006" s="10"/>
      <c r="AD1006" s="10"/>
      <c r="AE1006" s="10"/>
      <c r="AT1006" s="2" t="s">
        <v>94</v>
      </c>
      <c r="AU1006" s="2" t="s">
        <v>2</v>
      </c>
    </row>
    <row r="1007" spans="1:65" s="134" customFormat="1" x14ac:dyDescent="0.2">
      <c r="B1007" s="135"/>
      <c r="D1007" s="121" t="s">
        <v>96</v>
      </c>
      <c r="E1007" s="136" t="s">
        <v>10</v>
      </c>
      <c r="F1007" s="137" t="s">
        <v>1174</v>
      </c>
      <c r="H1007" s="138">
        <v>54.8</v>
      </c>
      <c r="I1007" s="139"/>
      <c r="L1007" s="135"/>
      <c r="M1007" s="140"/>
      <c r="N1007" s="141"/>
      <c r="O1007" s="141"/>
      <c r="P1007" s="141"/>
      <c r="Q1007" s="141"/>
      <c r="R1007" s="141"/>
      <c r="S1007" s="141"/>
      <c r="T1007" s="142"/>
      <c r="AT1007" s="136" t="s">
        <v>96</v>
      </c>
      <c r="AU1007" s="136" t="s">
        <v>2</v>
      </c>
      <c r="AV1007" s="134" t="s">
        <v>2</v>
      </c>
      <c r="AW1007" s="134" t="s">
        <v>98</v>
      </c>
      <c r="AX1007" s="134" t="s">
        <v>83</v>
      </c>
      <c r="AY1007" s="136" t="s">
        <v>85</v>
      </c>
    </row>
    <row r="1008" spans="1:65" s="14" customFormat="1" ht="32.450000000000003" customHeight="1" x14ac:dyDescent="0.2">
      <c r="A1008" s="10"/>
      <c r="B1008" s="106"/>
      <c r="C1008" s="107" t="s">
        <v>1175</v>
      </c>
      <c r="D1008" s="107" t="s">
        <v>87</v>
      </c>
      <c r="E1008" s="108" t="s">
        <v>1176</v>
      </c>
      <c r="F1008" s="109" t="s">
        <v>1177</v>
      </c>
      <c r="G1008" s="110" t="s">
        <v>1108</v>
      </c>
      <c r="H1008" s="111">
        <v>100.8</v>
      </c>
      <c r="I1008" s="112"/>
      <c r="J1008" s="113">
        <f>ROUND(I1008*H1008,2)</f>
        <v>0</v>
      </c>
      <c r="K1008" s="109" t="s">
        <v>10</v>
      </c>
      <c r="L1008" s="11"/>
      <c r="M1008" s="114" t="s">
        <v>10</v>
      </c>
      <c r="N1008" s="115" t="s">
        <v>27</v>
      </c>
      <c r="O1008" s="116"/>
      <c r="P1008" s="117">
        <f>O1008*H1008</f>
        <v>0</v>
      </c>
      <c r="Q1008" s="117">
        <v>1E-3</v>
      </c>
      <c r="R1008" s="117">
        <f>Q1008*H1008</f>
        <v>0.1008</v>
      </c>
      <c r="S1008" s="117">
        <v>0</v>
      </c>
      <c r="T1008" s="118">
        <f>S1008*H1008</f>
        <v>0</v>
      </c>
      <c r="U1008" s="10"/>
      <c r="V1008" s="10"/>
      <c r="W1008" s="10"/>
      <c r="X1008" s="10"/>
      <c r="Y1008" s="10"/>
      <c r="Z1008" s="10"/>
      <c r="AA1008" s="10"/>
      <c r="AB1008" s="10"/>
      <c r="AC1008" s="10"/>
      <c r="AD1008" s="10"/>
      <c r="AE1008" s="10"/>
      <c r="AR1008" s="119" t="s">
        <v>199</v>
      </c>
      <c r="AT1008" s="119" t="s">
        <v>87</v>
      </c>
      <c r="AU1008" s="119" t="s">
        <v>2</v>
      </c>
      <c r="AY1008" s="2" t="s">
        <v>85</v>
      </c>
      <c r="BE1008" s="120">
        <f>IF(N1008="základní",J1008,0)</f>
        <v>0</v>
      </c>
      <c r="BF1008" s="120">
        <f>IF(N1008="snížená",J1008,0)</f>
        <v>0</v>
      </c>
      <c r="BG1008" s="120">
        <f>IF(N1008="zákl. přenesená",J1008,0)</f>
        <v>0</v>
      </c>
      <c r="BH1008" s="120">
        <f>IF(N1008="sníž. přenesená",J1008,0)</f>
        <v>0</v>
      </c>
      <c r="BI1008" s="120">
        <f>IF(N1008="nulová",J1008,0)</f>
        <v>0</v>
      </c>
      <c r="BJ1008" s="2" t="s">
        <v>83</v>
      </c>
      <c r="BK1008" s="120">
        <f>ROUND(I1008*H1008,2)</f>
        <v>0</v>
      </c>
      <c r="BL1008" s="2" t="s">
        <v>199</v>
      </c>
      <c r="BM1008" s="119" t="s">
        <v>1178</v>
      </c>
    </row>
    <row r="1009" spans="1:65" s="14" customFormat="1" ht="19.5" x14ac:dyDescent="0.2">
      <c r="A1009" s="10"/>
      <c r="B1009" s="11"/>
      <c r="C1009" s="10"/>
      <c r="D1009" s="121" t="s">
        <v>94</v>
      </c>
      <c r="E1009" s="10"/>
      <c r="F1009" s="122" t="s">
        <v>1177</v>
      </c>
      <c r="G1009" s="10"/>
      <c r="H1009" s="10"/>
      <c r="I1009" s="12"/>
      <c r="J1009" s="10"/>
      <c r="K1009" s="10"/>
      <c r="L1009" s="11"/>
      <c r="M1009" s="123"/>
      <c r="N1009" s="124"/>
      <c r="O1009" s="116"/>
      <c r="P1009" s="116"/>
      <c r="Q1009" s="116"/>
      <c r="R1009" s="116"/>
      <c r="S1009" s="116"/>
      <c r="T1009" s="125"/>
      <c r="U1009" s="10"/>
      <c r="V1009" s="10"/>
      <c r="W1009" s="10"/>
      <c r="X1009" s="10"/>
      <c r="Y1009" s="10"/>
      <c r="Z1009" s="10"/>
      <c r="AA1009" s="10"/>
      <c r="AB1009" s="10"/>
      <c r="AC1009" s="10"/>
      <c r="AD1009" s="10"/>
      <c r="AE1009" s="10"/>
      <c r="AT1009" s="2" t="s">
        <v>94</v>
      </c>
      <c r="AU1009" s="2" t="s">
        <v>2</v>
      </c>
    </row>
    <row r="1010" spans="1:65" s="134" customFormat="1" x14ac:dyDescent="0.2">
      <c r="B1010" s="135"/>
      <c r="D1010" s="121" t="s">
        <v>96</v>
      </c>
      <c r="E1010" s="136" t="s">
        <v>10</v>
      </c>
      <c r="F1010" s="137" t="s">
        <v>1179</v>
      </c>
      <c r="H1010" s="138">
        <v>100.8</v>
      </c>
      <c r="I1010" s="139"/>
      <c r="L1010" s="135"/>
      <c r="M1010" s="140"/>
      <c r="N1010" s="141"/>
      <c r="O1010" s="141"/>
      <c r="P1010" s="141"/>
      <c r="Q1010" s="141"/>
      <c r="R1010" s="141"/>
      <c r="S1010" s="141"/>
      <c r="T1010" s="142"/>
      <c r="AT1010" s="136" t="s">
        <v>96</v>
      </c>
      <c r="AU1010" s="136" t="s">
        <v>2</v>
      </c>
      <c r="AV1010" s="134" t="s">
        <v>2</v>
      </c>
      <c r="AW1010" s="134" t="s">
        <v>98</v>
      </c>
      <c r="AX1010" s="134" t="s">
        <v>83</v>
      </c>
      <c r="AY1010" s="136" t="s">
        <v>85</v>
      </c>
    </row>
    <row r="1011" spans="1:65" s="14" customFormat="1" ht="32.450000000000003" customHeight="1" x14ac:dyDescent="0.2">
      <c r="A1011" s="10"/>
      <c r="B1011" s="106"/>
      <c r="C1011" s="107" t="s">
        <v>1180</v>
      </c>
      <c r="D1011" s="107" t="s">
        <v>87</v>
      </c>
      <c r="E1011" s="108" t="s">
        <v>1181</v>
      </c>
      <c r="F1011" s="109" t="s">
        <v>1182</v>
      </c>
      <c r="G1011" s="110" t="s">
        <v>1108</v>
      </c>
      <c r="H1011" s="111">
        <v>53.2</v>
      </c>
      <c r="I1011" s="112"/>
      <c r="J1011" s="113">
        <f>ROUND(I1011*H1011,2)</f>
        <v>0</v>
      </c>
      <c r="K1011" s="109" t="s">
        <v>10</v>
      </c>
      <c r="L1011" s="11"/>
      <c r="M1011" s="114" t="s">
        <v>10</v>
      </c>
      <c r="N1011" s="115" t="s">
        <v>27</v>
      </c>
      <c r="O1011" s="116"/>
      <c r="P1011" s="117">
        <f>O1011*H1011</f>
        <v>0</v>
      </c>
      <c r="Q1011" s="117">
        <v>1E-3</v>
      </c>
      <c r="R1011" s="117">
        <f>Q1011*H1011</f>
        <v>5.3200000000000004E-2</v>
      </c>
      <c r="S1011" s="117">
        <v>0</v>
      </c>
      <c r="T1011" s="118">
        <f>S1011*H1011</f>
        <v>0</v>
      </c>
      <c r="U1011" s="10"/>
      <c r="V1011" s="10"/>
      <c r="W1011" s="10"/>
      <c r="X1011" s="10"/>
      <c r="Y1011" s="10"/>
      <c r="Z1011" s="10"/>
      <c r="AA1011" s="10"/>
      <c r="AB1011" s="10"/>
      <c r="AC1011" s="10"/>
      <c r="AD1011" s="10"/>
      <c r="AE1011" s="10"/>
      <c r="AR1011" s="119" t="s">
        <v>199</v>
      </c>
      <c r="AT1011" s="119" t="s">
        <v>87</v>
      </c>
      <c r="AU1011" s="119" t="s">
        <v>2</v>
      </c>
      <c r="AY1011" s="2" t="s">
        <v>85</v>
      </c>
      <c r="BE1011" s="120">
        <f>IF(N1011="základní",J1011,0)</f>
        <v>0</v>
      </c>
      <c r="BF1011" s="120">
        <f>IF(N1011="snížená",J1011,0)</f>
        <v>0</v>
      </c>
      <c r="BG1011" s="120">
        <f>IF(N1011="zákl. přenesená",J1011,0)</f>
        <v>0</v>
      </c>
      <c r="BH1011" s="120">
        <f>IF(N1011="sníž. přenesená",J1011,0)</f>
        <v>0</v>
      </c>
      <c r="BI1011" s="120">
        <f>IF(N1011="nulová",J1011,0)</f>
        <v>0</v>
      </c>
      <c r="BJ1011" s="2" t="s">
        <v>83</v>
      </c>
      <c r="BK1011" s="120">
        <f>ROUND(I1011*H1011,2)</f>
        <v>0</v>
      </c>
      <c r="BL1011" s="2" t="s">
        <v>199</v>
      </c>
      <c r="BM1011" s="119" t="s">
        <v>1183</v>
      </c>
    </row>
    <row r="1012" spans="1:65" s="14" customFormat="1" ht="29.25" x14ac:dyDescent="0.2">
      <c r="A1012" s="10"/>
      <c r="B1012" s="11"/>
      <c r="C1012" s="10"/>
      <c r="D1012" s="121" t="s">
        <v>94</v>
      </c>
      <c r="E1012" s="10"/>
      <c r="F1012" s="122" t="s">
        <v>1182</v>
      </c>
      <c r="G1012" s="10"/>
      <c r="H1012" s="10"/>
      <c r="I1012" s="12"/>
      <c r="J1012" s="10"/>
      <c r="K1012" s="10"/>
      <c r="L1012" s="11"/>
      <c r="M1012" s="123"/>
      <c r="N1012" s="124"/>
      <c r="O1012" s="116"/>
      <c r="P1012" s="116"/>
      <c r="Q1012" s="116"/>
      <c r="R1012" s="116"/>
      <c r="S1012" s="116"/>
      <c r="T1012" s="125"/>
      <c r="U1012" s="10"/>
      <c r="V1012" s="10"/>
      <c r="W1012" s="10"/>
      <c r="X1012" s="10"/>
      <c r="Y1012" s="10"/>
      <c r="Z1012" s="10"/>
      <c r="AA1012" s="10"/>
      <c r="AB1012" s="10"/>
      <c r="AC1012" s="10"/>
      <c r="AD1012" s="10"/>
      <c r="AE1012" s="10"/>
      <c r="AT1012" s="2" t="s">
        <v>94</v>
      </c>
      <c r="AU1012" s="2" t="s">
        <v>2</v>
      </c>
    </row>
    <row r="1013" spans="1:65" s="14" customFormat="1" ht="43.15" customHeight="1" x14ac:dyDescent="0.2">
      <c r="A1013" s="10"/>
      <c r="B1013" s="106"/>
      <c r="C1013" s="107" t="s">
        <v>1184</v>
      </c>
      <c r="D1013" s="107" t="s">
        <v>87</v>
      </c>
      <c r="E1013" s="108" t="s">
        <v>1185</v>
      </c>
      <c r="F1013" s="109" t="s">
        <v>1186</v>
      </c>
      <c r="G1013" s="110" t="s">
        <v>152</v>
      </c>
      <c r="H1013" s="111">
        <v>1</v>
      </c>
      <c r="I1013" s="112"/>
      <c r="J1013" s="113">
        <f>ROUND(I1013*H1013,2)</f>
        <v>0</v>
      </c>
      <c r="K1013" s="109" t="s">
        <v>10</v>
      </c>
      <c r="L1013" s="11"/>
      <c r="M1013" s="114" t="s">
        <v>10</v>
      </c>
      <c r="N1013" s="115" t="s">
        <v>27</v>
      </c>
      <c r="O1013" s="116"/>
      <c r="P1013" s="117">
        <f>O1013*H1013</f>
        <v>0</v>
      </c>
      <c r="Q1013" s="117">
        <v>0.01</v>
      </c>
      <c r="R1013" s="117">
        <f>Q1013*H1013</f>
        <v>0.01</v>
      </c>
      <c r="S1013" s="117">
        <v>0</v>
      </c>
      <c r="T1013" s="118">
        <f>S1013*H1013</f>
        <v>0</v>
      </c>
      <c r="U1013" s="10"/>
      <c r="V1013" s="10"/>
      <c r="W1013" s="10"/>
      <c r="X1013" s="10"/>
      <c r="Y1013" s="10"/>
      <c r="Z1013" s="10"/>
      <c r="AA1013" s="10"/>
      <c r="AB1013" s="10"/>
      <c r="AC1013" s="10"/>
      <c r="AD1013" s="10"/>
      <c r="AE1013" s="10"/>
      <c r="AR1013" s="119" t="s">
        <v>199</v>
      </c>
      <c r="AT1013" s="119" t="s">
        <v>87</v>
      </c>
      <c r="AU1013" s="119" t="s">
        <v>2</v>
      </c>
      <c r="AY1013" s="2" t="s">
        <v>85</v>
      </c>
      <c r="BE1013" s="120">
        <f>IF(N1013="základní",J1013,0)</f>
        <v>0</v>
      </c>
      <c r="BF1013" s="120">
        <f>IF(N1013="snížená",J1013,0)</f>
        <v>0</v>
      </c>
      <c r="BG1013" s="120">
        <f>IF(N1013="zákl. přenesená",J1013,0)</f>
        <v>0</v>
      </c>
      <c r="BH1013" s="120">
        <f>IF(N1013="sníž. přenesená",J1013,0)</f>
        <v>0</v>
      </c>
      <c r="BI1013" s="120">
        <f>IF(N1013="nulová",J1013,0)</f>
        <v>0</v>
      </c>
      <c r="BJ1013" s="2" t="s">
        <v>83</v>
      </c>
      <c r="BK1013" s="120">
        <f>ROUND(I1013*H1013,2)</f>
        <v>0</v>
      </c>
      <c r="BL1013" s="2" t="s">
        <v>199</v>
      </c>
      <c r="BM1013" s="119" t="s">
        <v>1187</v>
      </c>
    </row>
    <row r="1014" spans="1:65" s="14" customFormat="1" ht="29.25" x14ac:dyDescent="0.2">
      <c r="A1014" s="10"/>
      <c r="B1014" s="11"/>
      <c r="C1014" s="10"/>
      <c r="D1014" s="121" t="s">
        <v>94</v>
      </c>
      <c r="E1014" s="10"/>
      <c r="F1014" s="122" t="s">
        <v>1186</v>
      </c>
      <c r="G1014" s="10"/>
      <c r="H1014" s="10"/>
      <c r="I1014" s="12"/>
      <c r="J1014" s="10"/>
      <c r="K1014" s="10"/>
      <c r="L1014" s="11"/>
      <c r="M1014" s="123"/>
      <c r="N1014" s="124"/>
      <c r="O1014" s="116"/>
      <c r="P1014" s="116"/>
      <c r="Q1014" s="116"/>
      <c r="R1014" s="116"/>
      <c r="S1014" s="116"/>
      <c r="T1014" s="125"/>
      <c r="U1014" s="10"/>
      <c r="V1014" s="10"/>
      <c r="W1014" s="10"/>
      <c r="X1014" s="10"/>
      <c r="Y1014" s="10"/>
      <c r="Z1014" s="10"/>
      <c r="AA1014" s="10"/>
      <c r="AB1014" s="10"/>
      <c r="AC1014" s="10"/>
      <c r="AD1014" s="10"/>
      <c r="AE1014" s="10"/>
      <c r="AT1014" s="2" t="s">
        <v>94</v>
      </c>
      <c r="AU1014" s="2" t="s">
        <v>2</v>
      </c>
    </row>
    <row r="1015" spans="1:65" s="14" customFormat="1" ht="32.450000000000003" customHeight="1" x14ac:dyDescent="0.2">
      <c r="A1015" s="10"/>
      <c r="B1015" s="106"/>
      <c r="C1015" s="107" t="s">
        <v>1188</v>
      </c>
      <c r="D1015" s="107" t="s">
        <v>87</v>
      </c>
      <c r="E1015" s="108" t="s">
        <v>1189</v>
      </c>
      <c r="F1015" s="109" t="s">
        <v>1190</v>
      </c>
      <c r="G1015" s="110" t="s">
        <v>152</v>
      </c>
      <c r="H1015" s="111">
        <v>6</v>
      </c>
      <c r="I1015" s="112"/>
      <c r="J1015" s="113">
        <f>ROUND(I1015*H1015,2)</f>
        <v>0</v>
      </c>
      <c r="K1015" s="109" t="s">
        <v>10</v>
      </c>
      <c r="L1015" s="11"/>
      <c r="M1015" s="114" t="s">
        <v>10</v>
      </c>
      <c r="N1015" s="115" t="s">
        <v>27</v>
      </c>
      <c r="O1015" s="116"/>
      <c r="P1015" s="117">
        <f>O1015*H1015</f>
        <v>0</v>
      </c>
      <c r="Q1015" s="117">
        <v>1.325E-2</v>
      </c>
      <c r="R1015" s="117">
        <f>Q1015*H1015</f>
        <v>7.9500000000000001E-2</v>
      </c>
      <c r="S1015" s="117">
        <v>0</v>
      </c>
      <c r="T1015" s="118">
        <f>S1015*H1015</f>
        <v>0</v>
      </c>
      <c r="U1015" s="10"/>
      <c r="V1015" s="10"/>
      <c r="W1015" s="10"/>
      <c r="X1015" s="10"/>
      <c r="Y1015" s="10"/>
      <c r="Z1015" s="10"/>
      <c r="AA1015" s="10"/>
      <c r="AB1015" s="10"/>
      <c r="AC1015" s="10"/>
      <c r="AD1015" s="10"/>
      <c r="AE1015" s="10"/>
      <c r="AR1015" s="119" t="s">
        <v>199</v>
      </c>
      <c r="AT1015" s="119" t="s">
        <v>87</v>
      </c>
      <c r="AU1015" s="119" t="s">
        <v>2</v>
      </c>
      <c r="AY1015" s="2" t="s">
        <v>85</v>
      </c>
      <c r="BE1015" s="120">
        <f>IF(N1015="základní",J1015,0)</f>
        <v>0</v>
      </c>
      <c r="BF1015" s="120">
        <f>IF(N1015="snížená",J1015,0)</f>
        <v>0</v>
      </c>
      <c r="BG1015" s="120">
        <f>IF(N1015="zákl. přenesená",J1015,0)</f>
        <v>0</v>
      </c>
      <c r="BH1015" s="120">
        <f>IF(N1015="sníž. přenesená",J1015,0)</f>
        <v>0</v>
      </c>
      <c r="BI1015" s="120">
        <f>IF(N1015="nulová",J1015,0)</f>
        <v>0</v>
      </c>
      <c r="BJ1015" s="2" t="s">
        <v>83</v>
      </c>
      <c r="BK1015" s="120">
        <f>ROUND(I1015*H1015,2)</f>
        <v>0</v>
      </c>
      <c r="BL1015" s="2" t="s">
        <v>199</v>
      </c>
      <c r="BM1015" s="119" t="s">
        <v>1191</v>
      </c>
    </row>
    <row r="1016" spans="1:65" s="14" customFormat="1" ht="29.25" x14ac:dyDescent="0.2">
      <c r="A1016" s="10"/>
      <c r="B1016" s="11"/>
      <c r="C1016" s="10"/>
      <c r="D1016" s="121" t="s">
        <v>94</v>
      </c>
      <c r="E1016" s="10"/>
      <c r="F1016" s="122" t="s">
        <v>1190</v>
      </c>
      <c r="G1016" s="10"/>
      <c r="H1016" s="10"/>
      <c r="I1016" s="12"/>
      <c r="J1016" s="10"/>
      <c r="K1016" s="10"/>
      <c r="L1016" s="11"/>
      <c r="M1016" s="123"/>
      <c r="N1016" s="124"/>
      <c r="O1016" s="116"/>
      <c r="P1016" s="116"/>
      <c r="Q1016" s="116"/>
      <c r="R1016" s="116"/>
      <c r="S1016" s="116"/>
      <c r="T1016" s="125"/>
      <c r="U1016" s="10"/>
      <c r="V1016" s="10"/>
      <c r="W1016" s="10"/>
      <c r="X1016" s="10"/>
      <c r="Y1016" s="10"/>
      <c r="Z1016" s="10"/>
      <c r="AA1016" s="10"/>
      <c r="AB1016" s="10"/>
      <c r="AC1016" s="10"/>
      <c r="AD1016" s="10"/>
      <c r="AE1016" s="10"/>
      <c r="AT1016" s="2" t="s">
        <v>94</v>
      </c>
      <c r="AU1016" s="2" t="s">
        <v>2</v>
      </c>
    </row>
    <row r="1017" spans="1:65" s="14" customFormat="1" ht="32.450000000000003" customHeight="1" x14ac:dyDescent="0.2">
      <c r="A1017" s="10"/>
      <c r="B1017" s="106"/>
      <c r="C1017" s="107" t="s">
        <v>1192</v>
      </c>
      <c r="D1017" s="107" t="s">
        <v>87</v>
      </c>
      <c r="E1017" s="108" t="s">
        <v>1193</v>
      </c>
      <c r="F1017" s="109" t="s">
        <v>1194</v>
      </c>
      <c r="G1017" s="110" t="s">
        <v>1108</v>
      </c>
      <c r="H1017" s="111">
        <v>67.400000000000006</v>
      </c>
      <c r="I1017" s="112"/>
      <c r="J1017" s="113">
        <f>ROUND(I1017*H1017,2)</f>
        <v>0</v>
      </c>
      <c r="K1017" s="109" t="s">
        <v>10</v>
      </c>
      <c r="L1017" s="11"/>
      <c r="M1017" s="114" t="s">
        <v>10</v>
      </c>
      <c r="N1017" s="115" t="s">
        <v>27</v>
      </c>
      <c r="O1017" s="116"/>
      <c r="P1017" s="117">
        <f>O1017*H1017</f>
        <v>0</v>
      </c>
      <c r="Q1017" s="117">
        <v>1E-3</v>
      </c>
      <c r="R1017" s="117">
        <f>Q1017*H1017</f>
        <v>6.7400000000000002E-2</v>
      </c>
      <c r="S1017" s="117">
        <v>0</v>
      </c>
      <c r="T1017" s="118">
        <f>S1017*H1017</f>
        <v>0</v>
      </c>
      <c r="U1017" s="10"/>
      <c r="V1017" s="10"/>
      <c r="W1017" s="10"/>
      <c r="X1017" s="10"/>
      <c r="Y1017" s="10"/>
      <c r="Z1017" s="10"/>
      <c r="AA1017" s="10"/>
      <c r="AB1017" s="10"/>
      <c r="AC1017" s="10"/>
      <c r="AD1017" s="10"/>
      <c r="AE1017" s="10"/>
      <c r="AR1017" s="119" t="s">
        <v>199</v>
      </c>
      <c r="AT1017" s="119" t="s">
        <v>87</v>
      </c>
      <c r="AU1017" s="119" t="s">
        <v>2</v>
      </c>
      <c r="AY1017" s="2" t="s">
        <v>85</v>
      </c>
      <c r="BE1017" s="120">
        <f>IF(N1017="základní",J1017,0)</f>
        <v>0</v>
      </c>
      <c r="BF1017" s="120">
        <f>IF(N1017="snížená",J1017,0)</f>
        <v>0</v>
      </c>
      <c r="BG1017" s="120">
        <f>IF(N1017="zákl. přenesená",J1017,0)</f>
        <v>0</v>
      </c>
      <c r="BH1017" s="120">
        <f>IF(N1017="sníž. přenesená",J1017,0)</f>
        <v>0</v>
      </c>
      <c r="BI1017" s="120">
        <f>IF(N1017="nulová",J1017,0)</f>
        <v>0</v>
      </c>
      <c r="BJ1017" s="2" t="s">
        <v>83</v>
      </c>
      <c r="BK1017" s="120">
        <f>ROUND(I1017*H1017,2)</f>
        <v>0</v>
      </c>
      <c r="BL1017" s="2" t="s">
        <v>199</v>
      </c>
      <c r="BM1017" s="119" t="s">
        <v>1195</v>
      </c>
    </row>
    <row r="1018" spans="1:65" s="14" customFormat="1" ht="19.5" x14ac:dyDescent="0.2">
      <c r="A1018" s="10"/>
      <c r="B1018" s="11"/>
      <c r="C1018" s="10"/>
      <c r="D1018" s="121" t="s">
        <v>94</v>
      </c>
      <c r="E1018" s="10"/>
      <c r="F1018" s="122" t="s">
        <v>1194</v>
      </c>
      <c r="G1018" s="10"/>
      <c r="H1018" s="10"/>
      <c r="I1018" s="12"/>
      <c r="J1018" s="10"/>
      <c r="K1018" s="10"/>
      <c r="L1018" s="11"/>
      <c r="M1018" s="123"/>
      <c r="N1018" s="124"/>
      <c r="O1018" s="116"/>
      <c r="P1018" s="116"/>
      <c r="Q1018" s="116"/>
      <c r="R1018" s="116"/>
      <c r="S1018" s="116"/>
      <c r="T1018" s="125"/>
      <c r="U1018" s="10"/>
      <c r="V1018" s="10"/>
      <c r="W1018" s="10"/>
      <c r="X1018" s="10"/>
      <c r="Y1018" s="10"/>
      <c r="Z1018" s="10"/>
      <c r="AA1018" s="10"/>
      <c r="AB1018" s="10"/>
      <c r="AC1018" s="10"/>
      <c r="AD1018" s="10"/>
      <c r="AE1018" s="10"/>
      <c r="AT1018" s="2" t="s">
        <v>94</v>
      </c>
      <c r="AU1018" s="2" t="s">
        <v>2</v>
      </c>
    </row>
    <row r="1019" spans="1:65" s="14" customFormat="1" ht="32.450000000000003" customHeight="1" x14ac:dyDescent="0.2">
      <c r="A1019" s="10"/>
      <c r="B1019" s="106"/>
      <c r="C1019" s="107" t="s">
        <v>1196</v>
      </c>
      <c r="D1019" s="107" t="s">
        <v>87</v>
      </c>
      <c r="E1019" s="108" t="s">
        <v>1197</v>
      </c>
      <c r="F1019" s="109" t="s">
        <v>1198</v>
      </c>
      <c r="G1019" s="110" t="s">
        <v>152</v>
      </c>
      <c r="H1019" s="111">
        <v>5</v>
      </c>
      <c r="I1019" s="112"/>
      <c r="J1019" s="113">
        <f>ROUND(I1019*H1019,2)</f>
        <v>0</v>
      </c>
      <c r="K1019" s="109" t="s">
        <v>10</v>
      </c>
      <c r="L1019" s="11"/>
      <c r="M1019" s="114" t="s">
        <v>10</v>
      </c>
      <c r="N1019" s="115" t="s">
        <v>27</v>
      </c>
      <c r="O1019" s="116"/>
      <c r="P1019" s="117">
        <f>O1019*H1019</f>
        <v>0</v>
      </c>
      <c r="Q1019" s="117">
        <v>0.02</v>
      </c>
      <c r="R1019" s="117">
        <f>Q1019*H1019</f>
        <v>0.1</v>
      </c>
      <c r="S1019" s="117">
        <v>0</v>
      </c>
      <c r="T1019" s="118">
        <f>S1019*H1019</f>
        <v>0</v>
      </c>
      <c r="U1019" s="10"/>
      <c r="V1019" s="10"/>
      <c r="W1019" s="10"/>
      <c r="X1019" s="10"/>
      <c r="Y1019" s="10"/>
      <c r="Z1019" s="10"/>
      <c r="AA1019" s="10"/>
      <c r="AB1019" s="10"/>
      <c r="AC1019" s="10"/>
      <c r="AD1019" s="10"/>
      <c r="AE1019" s="10"/>
      <c r="AR1019" s="119" t="s">
        <v>199</v>
      </c>
      <c r="AT1019" s="119" t="s">
        <v>87</v>
      </c>
      <c r="AU1019" s="119" t="s">
        <v>2</v>
      </c>
      <c r="AY1019" s="2" t="s">
        <v>85</v>
      </c>
      <c r="BE1019" s="120">
        <f>IF(N1019="základní",J1019,0)</f>
        <v>0</v>
      </c>
      <c r="BF1019" s="120">
        <f>IF(N1019="snížená",J1019,0)</f>
        <v>0</v>
      </c>
      <c r="BG1019" s="120">
        <f>IF(N1019="zákl. přenesená",J1019,0)</f>
        <v>0</v>
      </c>
      <c r="BH1019" s="120">
        <f>IF(N1019="sníž. přenesená",J1019,0)</f>
        <v>0</v>
      </c>
      <c r="BI1019" s="120">
        <f>IF(N1019="nulová",J1019,0)</f>
        <v>0</v>
      </c>
      <c r="BJ1019" s="2" t="s">
        <v>83</v>
      </c>
      <c r="BK1019" s="120">
        <f>ROUND(I1019*H1019,2)</f>
        <v>0</v>
      </c>
      <c r="BL1019" s="2" t="s">
        <v>199</v>
      </c>
      <c r="BM1019" s="119" t="s">
        <v>1199</v>
      </c>
    </row>
    <row r="1020" spans="1:65" s="14" customFormat="1" ht="19.5" x14ac:dyDescent="0.2">
      <c r="A1020" s="10"/>
      <c r="B1020" s="11"/>
      <c r="C1020" s="10"/>
      <c r="D1020" s="121" t="s">
        <v>94</v>
      </c>
      <c r="E1020" s="10"/>
      <c r="F1020" s="122" t="s">
        <v>1198</v>
      </c>
      <c r="G1020" s="10"/>
      <c r="H1020" s="10"/>
      <c r="I1020" s="12"/>
      <c r="J1020" s="10"/>
      <c r="K1020" s="10"/>
      <c r="L1020" s="11"/>
      <c r="M1020" s="123"/>
      <c r="N1020" s="124"/>
      <c r="O1020" s="116"/>
      <c r="P1020" s="116"/>
      <c r="Q1020" s="116"/>
      <c r="R1020" s="116"/>
      <c r="S1020" s="116"/>
      <c r="T1020" s="125"/>
      <c r="U1020" s="10"/>
      <c r="V1020" s="10"/>
      <c r="W1020" s="10"/>
      <c r="X1020" s="10"/>
      <c r="Y1020" s="10"/>
      <c r="Z1020" s="10"/>
      <c r="AA1020" s="10"/>
      <c r="AB1020" s="10"/>
      <c r="AC1020" s="10"/>
      <c r="AD1020" s="10"/>
      <c r="AE1020" s="10"/>
      <c r="AT1020" s="2" t="s">
        <v>94</v>
      </c>
      <c r="AU1020" s="2" t="s">
        <v>2</v>
      </c>
    </row>
    <row r="1021" spans="1:65" s="14" customFormat="1" ht="32.450000000000003" customHeight="1" x14ac:dyDescent="0.2">
      <c r="A1021" s="10"/>
      <c r="B1021" s="106"/>
      <c r="C1021" s="107" t="s">
        <v>1200</v>
      </c>
      <c r="D1021" s="107" t="s">
        <v>87</v>
      </c>
      <c r="E1021" s="108" t="s">
        <v>1201</v>
      </c>
      <c r="F1021" s="109" t="s">
        <v>1202</v>
      </c>
      <c r="G1021" s="110" t="s">
        <v>144</v>
      </c>
      <c r="H1021" s="111">
        <v>12.3</v>
      </c>
      <c r="I1021" s="112"/>
      <c r="J1021" s="113">
        <f>ROUND(I1021*H1021,2)</f>
        <v>0</v>
      </c>
      <c r="K1021" s="109" t="s">
        <v>10</v>
      </c>
      <c r="L1021" s="11"/>
      <c r="M1021" s="114" t="s">
        <v>10</v>
      </c>
      <c r="N1021" s="115" t="s">
        <v>27</v>
      </c>
      <c r="O1021" s="116"/>
      <c r="P1021" s="117">
        <f>O1021*H1021</f>
        <v>0</v>
      </c>
      <c r="Q1021" s="117">
        <v>0.03</v>
      </c>
      <c r="R1021" s="117">
        <f>Q1021*H1021</f>
        <v>0.36899999999999999</v>
      </c>
      <c r="S1021" s="117">
        <v>0</v>
      </c>
      <c r="T1021" s="118">
        <f>S1021*H1021</f>
        <v>0</v>
      </c>
      <c r="U1021" s="10"/>
      <c r="V1021" s="10"/>
      <c r="W1021" s="10"/>
      <c r="X1021" s="10"/>
      <c r="Y1021" s="10"/>
      <c r="Z1021" s="10"/>
      <c r="AA1021" s="10"/>
      <c r="AB1021" s="10"/>
      <c r="AC1021" s="10"/>
      <c r="AD1021" s="10"/>
      <c r="AE1021" s="10"/>
      <c r="AR1021" s="119" t="s">
        <v>199</v>
      </c>
      <c r="AT1021" s="119" t="s">
        <v>87</v>
      </c>
      <c r="AU1021" s="119" t="s">
        <v>2</v>
      </c>
      <c r="AY1021" s="2" t="s">
        <v>85</v>
      </c>
      <c r="BE1021" s="120">
        <f>IF(N1021="základní",J1021,0)</f>
        <v>0</v>
      </c>
      <c r="BF1021" s="120">
        <f>IF(N1021="snížená",J1021,0)</f>
        <v>0</v>
      </c>
      <c r="BG1021" s="120">
        <f>IF(N1021="zákl. přenesená",J1021,0)</f>
        <v>0</v>
      </c>
      <c r="BH1021" s="120">
        <f>IF(N1021="sníž. přenesená",J1021,0)</f>
        <v>0</v>
      </c>
      <c r="BI1021" s="120">
        <f>IF(N1021="nulová",J1021,0)</f>
        <v>0</v>
      </c>
      <c r="BJ1021" s="2" t="s">
        <v>83</v>
      </c>
      <c r="BK1021" s="120">
        <f>ROUND(I1021*H1021,2)</f>
        <v>0</v>
      </c>
      <c r="BL1021" s="2" t="s">
        <v>199</v>
      </c>
      <c r="BM1021" s="119" t="s">
        <v>1203</v>
      </c>
    </row>
    <row r="1022" spans="1:65" s="14" customFormat="1" ht="29.25" x14ac:dyDescent="0.2">
      <c r="A1022" s="10"/>
      <c r="B1022" s="11"/>
      <c r="C1022" s="10"/>
      <c r="D1022" s="121" t="s">
        <v>94</v>
      </c>
      <c r="E1022" s="10"/>
      <c r="F1022" s="122" t="s">
        <v>1202</v>
      </c>
      <c r="G1022" s="10"/>
      <c r="H1022" s="10"/>
      <c r="I1022" s="12"/>
      <c r="J1022" s="10"/>
      <c r="K1022" s="10"/>
      <c r="L1022" s="11"/>
      <c r="M1022" s="123"/>
      <c r="N1022" s="124"/>
      <c r="O1022" s="116"/>
      <c r="P1022" s="116"/>
      <c r="Q1022" s="116"/>
      <c r="R1022" s="116"/>
      <c r="S1022" s="116"/>
      <c r="T1022" s="125"/>
      <c r="U1022" s="10"/>
      <c r="V1022" s="10"/>
      <c r="W1022" s="10"/>
      <c r="X1022" s="10"/>
      <c r="Y1022" s="10"/>
      <c r="Z1022" s="10"/>
      <c r="AA1022" s="10"/>
      <c r="AB1022" s="10"/>
      <c r="AC1022" s="10"/>
      <c r="AD1022" s="10"/>
      <c r="AE1022" s="10"/>
      <c r="AT1022" s="2" t="s">
        <v>94</v>
      </c>
      <c r="AU1022" s="2" t="s">
        <v>2</v>
      </c>
    </row>
    <row r="1023" spans="1:65" s="14" customFormat="1" ht="32.450000000000003" customHeight="1" x14ac:dyDescent="0.2">
      <c r="A1023" s="10"/>
      <c r="B1023" s="106"/>
      <c r="C1023" s="107" t="s">
        <v>1204</v>
      </c>
      <c r="D1023" s="107" t="s">
        <v>87</v>
      </c>
      <c r="E1023" s="108" t="s">
        <v>1205</v>
      </c>
      <c r="F1023" s="109" t="s">
        <v>1116</v>
      </c>
      <c r="G1023" s="110" t="s">
        <v>1108</v>
      </c>
      <c r="H1023" s="111">
        <v>219.3</v>
      </c>
      <c r="I1023" s="112"/>
      <c r="J1023" s="113">
        <f>ROUND(I1023*H1023,2)</f>
        <v>0</v>
      </c>
      <c r="K1023" s="109" t="s">
        <v>10</v>
      </c>
      <c r="L1023" s="11"/>
      <c r="M1023" s="114" t="s">
        <v>10</v>
      </c>
      <c r="N1023" s="115" t="s">
        <v>27</v>
      </c>
      <c r="O1023" s="116"/>
      <c r="P1023" s="117">
        <f>O1023*H1023</f>
        <v>0</v>
      </c>
      <c r="Q1023" s="117">
        <v>1E-3</v>
      </c>
      <c r="R1023" s="117">
        <f>Q1023*H1023</f>
        <v>0.21930000000000002</v>
      </c>
      <c r="S1023" s="117">
        <v>0</v>
      </c>
      <c r="T1023" s="118">
        <f>S1023*H1023</f>
        <v>0</v>
      </c>
      <c r="U1023" s="10"/>
      <c r="V1023" s="10"/>
      <c r="W1023" s="10"/>
      <c r="X1023" s="10"/>
      <c r="Y1023" s="10"/>
      <c r="Z1023" s="10"/>
      <c r="AA1023" s="10"/>
      <c r="AB1023" s="10"/>
      <c r="AC1023" s="10"/>
      <c r="AD1023" s="10"/>
      <c r="AE1023" s="10"/>
      <c r="AR1023" s="119" t="s">
        <v>199</v>
      </c>
      <c r="AT1023" s="119" t="s">
        <v>87</v>
      </c>
      <c r="AU1023" s="119" t="s">
        <v>2</v>
      </c>
      <c r="AY1023" s="2" t="s">
        <v>85</v>
      </c>
      <c r="BE1023" s="120">
        <f>IF(N1023="základní",J1023,0)</f>
        <v>0</v>
      </c>
      <c r="BF1023" s="120">
        <f>IF(N1023="snížená",J1023,0)</f>
        <v>0</v>
      </c>
      <c r="BG1023" s="120">
        <f>IF(N1023="zákl. přenesená",J1023,0)</f>
        <v>0</v>
      </c>
      <c r="BH1023" s="120">
        <f>IF(N1023="sníž. přenesená",J1023,0)</f>
        <v>0</v>
      </c>
      <c r="BI1023" s="120">
        <f>IF(N1023="nulová",J1023,0)</f>
        <v>0</v>
      </c>
      <c r="BJ1023" s="2" t="s">
        <v>83</v>
      </c>
      <c r="BK1023" s="120">
        <f>ROUND(I1023*H1023,2)</f>
        <v>0</v>
      </c>
      <c r="BL1023" s="2" t="s">
        <v>199</v>
      </c>
      <c r="BM1023" s="119" t="s">
        <v>1206</v>
      </c>
    </row>
    <row r="1024" spans="1:65" s="14" customFormat="1" ht="29.25" x14ac:dyDescent="0.2">
      <c r="A1024" s="10"/>
      <c r="B1024" s="11"/>
      <c r="C1024" s="10"/>
      <c r="D1024" s="121" t="s">
        <v>94</v>
      </c>
      <c r="E1024" s="10"/>
      <c r="F1024" s="122" t="s">
        <v>1207</v>
      </c>
      <c r="G1024" s="10"/>
      <c r="H1024" s="10"/>
      <c r="I1024" s="12"/>
      <c r="J1024" s="10"/>
      <c r="K1024" s="10"/>
      <c r="L1024" s="11"/>
      <c r="M1024" s="123"/>
      <c r="N1024" s="124"/>
      <c r="O1024" s="116"/>
      <c r="P1024" s="116"/>
      <c r="Q1024" s="116"/>
      <c r="R1024" s="116"/>
      <c r="S1024" s="116"/>
      <c r="T1024" s="125"/>
      <c r="U1024" s="10"/>
      <c r="V1024" s="10"/>
      <c r="W1024" s="10"/>
      <c r="X1024" s="10"/>
      <c r="Y1024" s="10"/>
      <c r="Z1024" s="10"/>
      <c r="AA1024" s="10"/>
      <c r="AB1024" s="10"/>
      <c r="AC1024" s="10"/>
      <c r="AD1024" s="10"/>
      <c r="AE1024" s="10"/>
      <c r="AT1024" s="2" t="s">
        <v>94</v>
      </c>
      <c r="AU1024" s="2" t="s">
        <v>2</v>
      </c>
    </row>
    <row r="1025" spans="1:65" s="14" customFormat="1" ht="21.6" customHeight="1" x14ac:dyDescent="0.2">
      <c r="A1025" s="10"/>
      <c r="B1025" s="106"/>
      <c r="C1025" s="107" t="s">
        <v>1208</v>
      </c>
      <c r="D1025" s="107" t="s">
        <v>87</v>
      </c>
      <c r="E1025" s="108" t="s">
        <v>1209</v>
      </c>
      <c r="F1025" s="109" t="s">
        <v>1210</v>
      </c>
      <c r="G1025" s="110" t="s">
        <v>117</v>
      </c>
      <c r="H1025" s="111">
        <v>19.393000000000001</v>
      </c>
      <c r="I1025" s="112"/>
      <c r="J1025" s="113">
        <f>ROUND(I1025*H1025,2)</f>
        <v>0</v>
      </c>
      <c r="K1025" s="109" t="s">
        <v>91</v>
      </c>
      <c r="L1025" s="11"/>
      <c r="M1025" s="114" t="s">
        <v>10</v>
      </c>
      <c r="N1025" s="115" t="s">
        <v>27</v>
      </c>
      <c r="O1025" s="116"/>
      <c r="P1025" s="117">
        <f>O1025*H1025</f>
        <v>0</v>
      </c>
      <c r="Q1025" s="117">
        <v>0</v>
      </c>
      <c r="R1025" s="117">
        <f>Q1025*H1025</f>
        <v>0</v>
      </c>
      <c r="S1025" s="117">
        <v>0</v>
      </c>
      <c r="T1025" s="118">
        <f>S1025*H1025</f>
        <v>0</v>
      </c>
      <c r="U1025" s="10"/>
      <c r="V1025" s="10"/>
      <c r="W1025" s="10"/>
      <c r="X1025" s="10"/>
      <c r="Y1025" s="10"/>
      <c r="Z1025" s="10"/>
      <c r="AA1025" s="10"/>
      <c r="AB1025" s="10"/>
      <c r="AC1025" s="10"/>
      <c r="AD1025" s="10"/>
      <c r="AE1025" s="10"/>
      <c r="AR1025" s="119" t="s">
        <v>199</v>
      </c>
      <c r="AT1025" s="119" t="s">
        <v>87</v>
      </c>
      <c r="AU1025" s="119" t="s">
        <v>2</v>
      </c>
      <c r="AY1025" s="2" t="s">
        <v>85</v>
      </c>
      <c r="BE1025" s="120">
        <f>IF(N1025="základní",J1025,0)</f>
        <v>0</v>
      </c>
      <c r="BF1025" s="120">
        <f>IF(N1025="snížená",J1025,0)</f>
        <v>0</v>
      </c>
      <c r="BG1025" s="120">
        <f>IF(N1025="zákl. přenesená",J1025,0)</f>
        <v>0</v>
      </c>
      <c r="BH1025" s="120">
        <f>IF(N1025="sníž. přenesená",J1025,0)</f>
        <v>0</v>
      </c>
      <c r="BI1025" s="120">
        <f>IF(N1025="nulová",J1025,0)</f>
        <v>0</v>
      </c>
      <c r="BJ1025" s="2" t="s">
        <v>83</v>
      </c>
      <c r="BK1025" s="120">
        <f>ROUND(I1025*H1025,2)</f>
        <v>0</v>
      </c>
      <c r="BL1025" s="2" t="s">
        <v>199</v>
      </c>
      <c r="BM1025" s="119" t="s">
        <v>1211</v>
      </c>
    </row>
    <row r="1026" spans="1:65" s="14" customFormat="1" ht="29.25" x14ac:dyDescent="0.2">
      <c r="A1026" s="10"/>
      <c r="B1026" s="11"/>
      <c r="C1026" s="10"/>
      <c r="D1026" s="121" t="s">
        <v>94</v>
      </c>
      <c r="E1026" s="10"/>
      <c r="F1026" s="122" t="s">
        <v>1212</v>
      </c>
      <c r="G1026" s="10"/>
      <c r="H1026" s="10"/>
      <c r="I1026" s="12"/>
      <c r="J1026" s="10"/>
      <c r="K1026" s="10"/>
      <c r="L1026" s="11"/>
      <c r="M1026" s="123"/>
      <c r="N1026" s="124"/>
      <c r="O1026" s="116"/>
      <c r="P1026" s="116"/>
      <c r="Q1026" s="116"/>
      <c r="R1026" s="116"/>
      <c r="S1026" s="116"/>
      <c r="T1026" s="125"/>
      <c r="U1026" s="10"/>
      <c r="V1026" s="10"/>
      <c r="W1026" s="10"/>
      <c r="X1026" s="10"/>
      <c r="Y1026" s="10"/>
      <c r="Z1026" s="10"/>
      <c r="AA1026" s="10"/>
      <c r="AB1026" s="10"/>
      <c r="AC1026" s="10"/>
      <c r="AD1026" s="10"/>
      <c r="AE1026" s="10"/>
      <c r="AT1026" s="2" t="s">
        <v>94</v>
      </c>
      <c r="AU1026" s="2" t="s">
        <v>2</v>
      </c>
    </row>
    <row r="1027" spans="1:65" s="92" customFormat="1" ht="22.9" customHeight="1" x14ac:dyDescent="0.2">
      <c r="B1027" s="93"/>
      <c r="D1027" s="94" t="s">
        <v>81</v>
      </c>
      <c r="E1027" s="104" t="s">
        <v>1213</v>
      </c>
      <c r="F1027" s="104" t="s">
        <v>1214</v>
      </c>
      <c r="I1027" s="96"/>
      <c r="J1027" s="105">
        <f>BK1027</f>
        <v>0</v>
      </c>
      <c r="L1027" s="93"/>
      <c r="M1027" s="98"/>
      <c r="N1027" s="99"/>
      <c r="O1027" s="99"/>
      <c r="P1027" s="100">
        <f>SUM(P1028:P1044)</f>
        <v>0</v>
      </c>
      <c r="Q1027" s="99"/>
      <c r="R1027" s="100">
        <f>SUM(R1028:R1044)</f>
        <v>0</v>
      </c>
      <c r="S1027" s="99"/>
      <c r="T1027" s="101">
        <f>SUM(T1028:T1044)</f>
        <v>0</v>
      </c>
      <c r="AR1027" s="94" t="s">
        <v>2</v>
      </c>
      <c r="AT1027" s="102" t="s">
        <v>81</v>
      </c>
      <c r="AU1027" s="102" t="s">
        <v>83</v>
      </c>
      <c r="AY1027" s="94" t="s">
        <v>85</v>
      </c>
      <c r="BK1027" s="103">
        <f>SUM(BK1028:BK1044)</f>
        <v>0</v>
      </c>
    </row>
    <row r="1028" spans="1:65" s="14" customFormat="1" ht="54" customHeight="1" x14ac:dyDescent="0.2">
      <c r="A1028" s="10"/>
      <c r="B1028" s="106"/>
      <c r="C1028" s="107" t="s">
        <v>1215</v>
      </c>
      <c r="D1028" s="107" t="s">
        <v>87</v>
      </c>
      <c r="E1028" s="108" t="s">
        <v>1216</v>
      </c>
      <c r="F1028" s="109" t="s">
        <v>1217</v>
      </c>
      <c r="G1028" s="110" t="s">
        <v>144</v>
      </c>
      <c r="H1028" s="111">
        <v>3851.134</v>
      </c>
      <c r="I1028" s="112"/>
      <c r="J1028" s="113">
        <f>ROUND(I1028*H1028,2)</f>
        <v>0</v>
      </c>
      <c r="K1028" s="109" t="s">
        <v>10</v>
      </c>
      <c r="L1028" s="11"/>
      <c r="M1028" s="114" t="s">
        <v>10</v>
      </c>
      <c r="N1028" s="115" t="s">
        <v>27</v>
      </c>
      <c r="O1028" s="116"/>
      <c r="P1028" s="117">
        <f>O1028*H1028</f>
        <v>0</v>
      </c>
      <c r="Q1028" s="117">
        <v>0</v>
      </c>
      <c r="R1028" s="117">
        <f>Q1028*H1028</f>
        <v>0</v>
      </c>
      <c r="S1028" s="117">
        <v>0</v>
      </c>
      <c r="T1028" s="118">
        <f>S1028*H1028</f>
        <v>0</v>
      </c>
      <c r="U1028" s="10"/>
      <c r="V1028" s="10"/>
      <c r="W1028" s="10"/>
      <c r="X1028" s="10"/>
      <c r="Y1028" s="10"/>
      <c r="Z1028" s="10"/>
      <c r="AA1028" s="10"/>
      <c r="AB1028" s="10"/>
      <c r="AC1028" s="10"/>
      <c r="AD1028" s="10"/>
      <c r="AE1028" s="10"/>
      <c r="AR1028" s="119" t="s">
        <v>199</v>
      </c>
      <c r="AT1028" s="119" t="s">
        <v>87</v>
      </c>
      <c r="AU1028" s="119" t="s">
        <v>2</v>
      </c>
      <c r="AY1028" s="2" t="s">
        <v>85</v>
      </c>
      <c r="BE1028" s="120">
        <f>IF(N1028="základní",J1028,0)</f>
        <v>0</v>
      </c>
      <c r="BF1028" s="120">
        <f>IF(N1028="snížená",J1028,0)</f>
        <v>0</v>
      </c>
      <c r="BG1028" s="120">
        <f>IF(N1028="zákl. přenesená",J1028,0)</f>
        <v>0</v>
      </c>
      <c r="BH1028" s="120">
        <f>IF(N1028="sníž. přenesená",J1028,0)</f>
        <v>0</v>
      </c>
      <c r="BI1028" s="120">
        <f>IF(N1028="nulová",J1028,0)</f>
        <v>0</v>
      </c>
      <c r="BJ1028" s="2" t="s">
        <v>83</v>
      </c>
      <c r="BK1028" s="120">
        <f>ROUND(I1028*H1028,2)</f>
        <v>0</v>
      </c>
      <c r="BL1028" s="2" t="s">
        <v>199</v>
      </c>
      <c r="BM1028" s="119" t="s">
        <v>1218</v>
      </c>
    </row>
    <row r="1029" spans="1:65" s="14" customFormat="1" ht="39" x14ac:dyDescent="0.2">
      <c r="A1029" s="10"/>
      <c r="B1029" s="11"/>
      <c r="C1029" s="10"/>
      <c r="D1029" s="121" t="s">
        <v>94</v>
      </c>
      <c r="E1029" s="10"/>
      <c r="F1029" s="122" t="s">
        <v>1217</v>
      </c>
      <c r="G1029" s="10"/>
      <c r="H1029" s="10"/>
      <c r="I1029" s="12"/>
      <c r="J1029" s="10"/>
      <c r="K1029" s="10"/>
      <c r="L1029" s="11"/>
      <c r="M1029" s="123"/>
      <c r="N1029" s="124"/>
      <c r="O1029" s="116"/>
      <c r="P1029" s="116"/>
      <c r="Q1029" s="116"/>
      <c r="R1029" s="116"/>
      <c r="S1029" s="116"/>
      <c r="T1029" s="125"/>
      <c r="U1029" s="10"/>
      <c r="V1029" s="10"/>
      <c r="W1029" s="10"/>
      <c r="X1029" s="10"/>
      <c r="Y1029" s="10"/>
      <c r="Z1029" s="10"/>
      <c r="AA1029" s="10"/>
      <c r="AB1029" s="10"/>
      <c r="AC1029" s="10"/>
      <c r="AD1029" s="10"/>
      <c r="AE1029" s="10"/>
      <c r="AT1029" s="2" t="s">
        <v>94</v>
      </c>
      <c r="AU1029" s="2" t="s">
        <v>2</v>
      </c>
    </row>
    <row r="1030" spans="1:65" s="134" customFormat="1" x14ac:dyDescent="0.2">
      <c r="B1030" s="135"/>
      <c r="D1030" s="121" t="s">
        <v>96</v>
      </c>
      <c r="E1030" s="136" t="s">
        <v>10</v>
      </c>
      <c r="F1030" s="137" t="s">
        <v>1219</v>
      </c>
      <c r="H1030" s="138">
        <v>1933.24</v>
      </c>
      <c r="I1030" s="139"/>
      <c r="L1030" s="135"/>
      <c r="M1030" s="140"/>
      <c r="N1030" s="141"/>
      <c r="O1030" s="141"/>
      <c r="P1030" s="141"/>
      <c r="Q1030" s="141"/>
      <c r="R1030" s="141"/>
      <c r="S1030" s="141"/>
      <c r="T1030" s="142"/>
      <c r="AT1030" s="136" t="s">
        <v>96</v>
      </c>
      <c r="AU1030" s="136" t="s">
        <v>2</v>
      </c>
      <c r="AV1030" s="134" t="s">
        <v>2</v>
      </c>
      <c r="AW1030" s="134" t="s">
        <v>98</v>
      </c>
      <c r="AX1030" s="134" t="s">
        <v>84</v>
      </c>
      <c r="AY1030" s="136" t="s">
        <v>85</v>
      </c>
    </row>
    <row r="1031" spans="1:65" s="134" customFormat="1" x14ac:dyDescent="0.2">
      <c r="B1031" s="135"/>
      <c r="D1031" s="121" t="s">
        <v>96</v>
      </c>
      <c r="E1031" s="136" t="s">
        <v>10</v>
      </c>
      <c r="F1031" s="137" t="s">
        <v>1220</v>
      </c>
      <c r="H1031" s="138">
        <v>460.98</v>
      </c>
      <c r="I1031" s="139"/>
      <c r="L1031" s="135"/>
      <c r="M1031" s="140"/>
      <c r="N1031" s="141"/>
      <c r="O1031" s="141"/>
      <c r="P1031" s="141"/>
      <c r="Q1031" s="141"/>
      <c r="R1031" s="141"/>
      <c r="S1031" s="141"/>
      <c r="T1031" s="142"/>
      <c r="AT1031" s="136" t="s">
        <v>96</v>
      </c>
      <c r="AU1031" s="136" t="s">
        <v>2</v>
      </c>
      <c r="AV1031" s="134" t="s">
        <v>2</v>
      </c>
      <c r="AW1031" s="134" t="s">
        <v>98</v>
      </c>
      <c r="AX1031" s="134" t="s">
        <v>84</v>
      </c>
      <c r="AY1031" s="136" t="s">
        <v>85</v>
      </c>
    </row>
    <row r="1032" spans="1:65" s="134" customFormat="1" x14ac:dyDescent="0.2">
      <c r="B1032" s="135"/>
      <c r="D1032" s="121" t="s">
        <v>96</v>
      </c>
      <c r="E1032" s="136" t="s">
        <v>10</v>
      </c>
      <c r="F1032" s="137" t="s">
        <v>1221</v>
      </c>
      <c r="H1032" s="138">
        <v>1390.12</v>
      </c>
      <c r="I1032" s="139"/>
      <c r="L1032" s="135"/>
      <c r="M1032" s="140"/>
      <c r="N1032" s="141"/>
      <c r="O1032" s="141"/>
      <c r="P1032" s="141"/>
      <c r="Q1032" s="141"/>
      <c r="R1032" s="141"/>
      <c r="S1032" s="141"/>
      <c r="T1032" s="142"/>
      <c r="AT1032" s="136" t="s">
        <v>96</v>
      </c>
      <c r="AU1032" s="136" t="s">
        <v>2</v>
      </c>
      <c r="AV1032" s="134" t="s">
        <v>2</v>
      </c>
      <c r="AW1032" s="134" t="s">
        <v>98</v>
      </c>
      <c r="AX1032" s="134" t="s">
        <v>84</v>
      </c>
      <c r="AY1032" s="136" t="s">
        <v>85</v>
      </c>
    </row>
    <row r="1033" spans="1:65" s="134" customFormat="1" x14ac:dyDescent="0.2">
      <c r="B1033" s="135"/>
      <c r="D1033" s="121" t="s">
        <v>96</v>
      </c>
      <c r="E1033" s="136" t="s">
        <v>10</v>
      </c>
      <c r="F1033" s="137" t="s">
        <v>1222</v>
      </c>
      <c r="H1033" s="138">
        <v>46.45</v>
      </c>
      <c r="I1033" s="139"/>
      <c r="L1033" s="135"/>
      <c r="M1033" s="140"/>
      <c r="N1033" s="141"/>
      <c r="O1033" s="141"/>
      <c r="P1033" s="141"/>
      <c r="Q1033" s="141"/>
      <c r="R1033" s="141"/>
      <c r="S1033" s="141"/>
      <c r="T1033" s="142"/>
      <c r="AT1033" s="136" t="s">
        <v>96</v>
      </c>
      <c r="AU1033" s="136" t="s">
        <v>2</v>
      </c>
      <c r="AV1033" s="134" t="s">
        <v>2</v>
      </c>
      <c r="AW1033" s="134" t="s">
        <v>98</v>
      </c>
      <c r="AX1033" s="134" t="s">
        <v>84</v>
      </c>
      <c r="AY1033" s="136" t="s">
        <v>85</v>
      </c>
    </row>
    <row r="1034" spans="1:65" s="134" customFormat="1" x14ac:dyDescent="0.2">
      <c r="B1034" s="135"/>
      <c r="D1034" s="121" t="s">
        <v>96</v>
      </c>
      <c r="E1034" s="136" t="s">
        <v>10</v>
      </c>
      <c r="F1034" s="137" t="s">
        <v>1223</v>
      </c>
      <c r="H1034" s="138">
        <v>7.2039999999999997</v>
      </c>
      <c r="I1034" s="139"/>
      <c r="L1034" s="135"/>
      <c r="M1034" s="140"/>
      <c r="N1034" s="141"/>
      <c r="O1034" s="141"/>
      <c r="P1034" s="141"/>
      <c r="Q1034" s="141"/>
      <c r="R1034" s="141"/>
      <c r="S1034" s="141"/>
      <c r="T1034" s="142"/>
      <c r="AT1034" s="136" t="s">
        <v>96</v>
      </c>
      <c r="AU1034" s="136" t="s">
        <v>2</v>
      </c>
      <c r="AV1034" s="134" t="s">
        <v>2</v>
      </c>
      <c r="AW1034" s="134" t="s">
        <v>98</v>
      </c>
      <c r="AX1034" s="134" t="s">
        <v>84</v>
      </c>
      <c r="AY1034" s="136" t="s">
        <v>85</v>
      </c>
    </row>
    <row r="1035" spans="1:65" s="134" customFormat="1" x14ac:dyDescent="0.2">
      <c r="B1035" s="135"/>
      <c r="D1035" s="121" t="s">
        <v>96</v>
      </c>
      <c r="E1035" s="136" t="s">
        <v>10</v>
      </c>
      <c r="F1035" s="137" t="s">
        <v>1224</v>
      </c>
      <c r="H1035" s="138">
        <v>13.14</v>
      </c>
      <c r="I1035" s="139"/>
      <c r="L1035" s="135"/>
      <c r="M1035" s="140"/>
      <c r="N1035" s="141"/>
      <c r="O1035" s="141"/>
      <c r="P1035" s="141"/>
      <c r="Q1035" s="141"/>
      <c r="R1035" s="141"/>
      <c r="S1035" s="141"/>
      <c r="T1035" s="142"/>
      <c r="AT1035" s="136" t="s">
        <v>96</v>
      </c>
      <c r="AU1035" s="136" t="s">
        <v>2</v>
      </c>
      <c r="AV1035" s="134" t="s">
        <v>2</v>
      </c>
      <c r="AW1035" s="134" t="s">
        <v>98</v>
      </c>
      <c r="AX1035" s="134" t="s">
        <v>84</v>
      </c>
      <c r="AY1035" s="136" t="s">
        <v>85</v>
      </c>
    </row>
    <row r="1036" spans="1:65" s="143" customFormat="1" x14ac:dyDescent="0.2">
      <c r="B1036" s="144"/>
      <c r="D1036" s="121" t="s">
        <v>96</v>
      </c>
      <c r="E1036" s="145" t="s">
        <v>10</v>
      </c>
      <c r="F1036" s="146" t="s">
        <v>102</v>
      </c>
      <c r="H1036" s="147">
        <v>3851.134</v>
      </c>
      <c r="I1036" s="148"/>
      <c r="L1036" s="144"/>
      <c r="M1036" s="149"/>
      <c r="N1036" s="150"/>
      <c r="O1036" s="150"/>
      <c r="P1036" s="150"/>
      <c r="Q1036" s="150"/>
      <c r="R1036" s="150"/>
      <c r="S1036" s="150"/>
      <c r="T1036" s="151"/>
      <c r="AT1036" s="145" t="s">
        <v>96</v>
      </c>
      <c r="AU1036" s="145" t="s">
        <v>2</v>
      </c>
      <c r="AV1036" s="143" t="s">
        <v>92</v>
      </c>
      <c r="AW1036" s="143" t="s">
        <v>98</v>
      </c>
      <c r="AX1036" s="143" t="s">
        <v>83</v>
      </c>
      <c r="AY1036" s="145" t="s">
        <v>85</v>
      </c>
    </row>
    <row r="1037" spans="1:65" s="14" customFormat="1" ht="32.450000000000003" customHeight="1" x14ac:dyDescent="0.2">
      <c r="A1037" s="10"/>
      <c r="B1037" s="106"/>
      <c r="C1037" s="107" t="s">
        <v>1225</v>
      </c>
      <c r="D1037" s="107" t="s">
        <v>87</v>
      </c>
      <c r="E1037" s="108" t="s">
        <v>1226</v>
      </c>
      <c r="F1037" s="109" t="s">
        <v>1227</v>
      </c>
      <c r="G1037" s="110" t="s">
        <v>144</v>
      </c>
      <c r="H1037" s="111">
        <v>460.98</v>
      </c>
      <c r="I1037" s="112"/>
      <c r="J1037" s="113">
        <f>ROUND(I1037*H1037,2)</f>
        <v>0</v>
      </c>
      <c r="K1037" s="109" t="s">
        <v>10</v>
      </c>
      <c r="L1037" s="11"/>
      <c r="M1037" s="114" t="s">
        <v>10</v>
      </c>
      <c r="N1037" s="115" t="s">
        <v>27</v>
      </c>
      <c r="O1037" s="116"/>
      <c r="P1037" s="117">
        <f>O1037*H1037</f>
        <v>0</v>
      </c>
      <c r="Q1037" s="117">
        <v>0</v>
      </c>
      <c r="R1037" s="117">
        <f>Q1037*H1037</f>
        <v>0</v>
      </c>
      <c r="S1037" s="117">
        <v>0</v>
      </c>
      <c r="T1037" s="118">
        <f>S1037*H1037</f>
        <v>0</v>
      </c>
      <c r="U1037" s="10"/>
      <c r="V1037" s="10"/>
      <c r="W1037" s="10"/>
      <c r="X1037" s="10"/>
      <c r="Y1037" s="10"/>
      <c r="Z1037" s="10"/>
      <c r="AA1037" s="10"/>
      <c r="AB1037" s="10"/>
      <c r="AC1037" s="10"/>
      <c r="AD1037" s="10"/>
      <c r="AE1037" s="10"/>
      <c r="AR1037" s="119" t="s">
        <v>199</v>
      </c>
      <c r="AT1037" s="119" t="s">
        <v>87</v>
      </c>
      <c r="AU1037" s="119" t="s">
        <v>2</v>
      </c>
      <c r="AY1037" s="2" t="s">
        <v>85</v>
      </c>
      <c r="BE1037" s="120">
        <f>IF(N1037="základní",J1037,0)</f>
        <v>0</v>
      </c>
      <c r="BF1037" s="120">
        <f>IF(N1037="snížená",J1037,0)</f>
        <v>0</v>
      </c>
      <c r="BG1037" s="120">
        <f>IF(N1037="zákl. přenesená",J1037,0)</f>
        <v>0</v>
      </c>
      <c r="BH1037" s="120">
        <f>IF(N1037="sníž. přenesená",J1037,0)</f>
        <v>0</v>
      </c>
      <c r="BI1037" s="120">
        <f>IF(N1037="nulová",J1037,0)</f>
        <v>0</v>
      </c>
      <c r="BJ1037" s="2" t="s">
        <v>83</v>
      </c>
      <c r="BK1037" s="120">
        <f>ROUND(I1037*H1037,2)</f>
        <v>0</v>
      </c>
      <c r="BL1037" s="2" t="s">
        <v>199</v>
      </c>
      <c r="BM1037" s="119" t="s">
        <v>1228</v>
      </c>
    </row>
    <row r="1038" spans="1:65" s="14" customFormat="1" ht="19.5" x14ac:dyDescent="0.2">
      <c r="A1038" s="10"/>
      <c r="B1038" s="11"/>
      <c r="C1038" s="10"/>
      <c r="D1038" s="121" t="s">
        <v>94</v>
      </c>
      <c r="E1038" s="10"/>
      <c r="F1038" s="122" t="s">
        <v>1227</v>
      </c>
      <c r="G1038" s="10"/>
      <c r="H1038" s="10"/>
      <c r="I1038" s="12"/>
      <c r="J1038" s="10"/>
      <c r="K1038" s="10"/>
      <c r="L1038" s="11"/>
      <c r="M1038" s="123"/>
      <c r="N1038" s="124"/>
      <c r="O1038" s="116"/>
      <c r="P1038" s="116"/>
      <c r="Q1038" s="116"/>
      <c r="R1038" s="116"/>
      <c r="S1038" s="116"/>
      <c r="T1038" s="125"/>
      <c r="U1038" s="10"/>
      <c r="V1038" s="10"/>
      <c r="W1038" s="10"/>
      <c r="X1038" s="10"/>
      <c r="Y1038" s="10"/>
      <c r="Z1038" s="10"/>
      <c r="AA1038" s="10"/>
      <c r="AB1038" s="10"/>
      <c r="AC1038" s="10"/>
      <c r="AD1038" s="10"/>
      <c r="AE1038" s="10"/>
      <c r="AT1038" s="2" t="s">
        <v>94</v>
      </c>
      <c r="AU1038" s="2" t="s">
        <v>2</v>
      </c>
    </row>
    <row r="1039" spans="1:65" s="134" customFormat="1" x14ac:dyDescent="0.2">
      <c r="B1039" s="135"/>
      <c r="D1039" s="121" t="s">
        <v>96</v>
      </c>
      <c r="E1039" s="136" t="s">
        <v>10</v>
      </c>
      <c r="F1039" s="137" t="s">
        <v>1229</v>
      </c>
      <c r="H1039" s="138">
        <v>460.98</v>
      </c>
      <c r="I1039" s="139"/>
      <c r="L1039" s="135"/>
      <c r="M1039" s="140"/>
      <c r="N1039" s="141"/>
      <c r="O1039" s="141"/>
      <c r="P1039" s="141"/>
      <c r="Q1039" s="141"/>
      <c r="R1039" s="141"/>
      <c r="S1039" s="141"/>
      <c r="T1039" s="142"/>
      <c r="AT1039" s="136" t="s">
        <v>96</v>
      </c>
      <c r="AU1039" s="136" t="s">
        <v>2</v>
      </c>
      <c r="AV1039" s="134" t="s">
        <v>2</v>
      </c>
      <c r="AW1039" s="134" t="s">
        <v>98</v>
      </c>
      <c r="AX1039" s="134" t="s">
        <v>83</v>
      </c>
      <c r="AY1039" s="136" t="s">
        <v>85</v>
      </c>
    </row>
    <row r="1040" spans="1:65" s="14" customFormat="1" ht="14.45" customHeight="1" x14ac:dyDescent="0.2">
      <c r="A1040" s="10"/>
      <c r="B1040" s="106"/>
      <c r="C1040" s="107" t="s">
        <v>1230</v>
      </c>
      <c r="D1040" s="107" t="s">
        <v>87</v>
      </c>
      <c r="E1040" s="108" t="s">
        <v>1231</v>
      </c>
      <c r="F1040" s="109" t="s">
        <v>1232</v>
      </c>
      <c r="G1040" s="110" t="s">
        <v>195</v>
      </c>
      <c r="H1040" s="111">
        <v>859.25</v>
      </c>
      <c r="I1040" s="112"/>
      <c r="J1040" s="113">
        <f>ROUND(I1040*H1040,2)</f>
        <v>0</v>
      </c>
      <c r="K1040" s="109" t="s">
        <v>10</v>
      </c>
      <c r="L1040" s="11"/>
      <c r="M1040" s="114" t="s">
        <v>10</v>
      </c>
      <c r="N1040" s="115" t="s">
        <v>27</v>
      </c>
      <c r="O1040" s="116"/>
      <c r="P1040" s="117">
        <f>O1040*H1040</f>
        <v>0</v>
      </c>
      <c r="Q1040" s="117">
        <v>0</v>
      </c>
      <c r="R1040" s="117">
        <f>Q1040*H1040</f>
        <v>0</v>
      </c>
      <c r="S1040" s="117">
        <v>0</v>
      </c>
      <c r="T1040" s="118">
        <f>S1040*H1040</f>
        <v>0</v>
      </c>
      <c r="U1040" s="10"/>
      <c r="V1040" s="10"/>
      <c r="W1040" s="10"/>
      <c r="X1040" s="10"/>
      <c r="Y1040" s="10"/>
      <c r="Z1040" s="10"/>
      <c r="AA1040" s="10"/>
      <c r="AB1040" s="10"/>
      <c r="AC1040" s="10"/>
      <c r="AD1040" s="10"/>
      <c r="AE1040" s="10"/>
      <c r="AR1040" s="119" t="s">
        <v>199</v>
      </c>
      <c r="AT1040" s="119" t="s">
        <v>87</v>
      </c>
      <c r="AU1040" s="119" t="s">
        <v>2</v>
      </c>
      <c r="AY1040" s="2" t="s">
        <v>85</v>
      </c>
      <c r="BE1040" s="120">
        <f>IF(N1040="základní",J1040,0)</f>
        <v>0</v>
      </c>
      <c r="BF1040" s="120">
        <f>IF(N1040="snížená",J1040,0)</f>
        <v>0</v>
      </c>
      <c r="BG1040" s="120">
        <f>IF(N1040="zákl. přenesená",J1040,0)</f>
        <v>0</v>
      </c>
      <c r="BH1040" s="120">
        <f>IF(N1040="sníž. přenesená",J1040,0)</f>
        <v>0</v>
      </c>
      <c r="BI1040" s="120">
        <f>IF(N1040="nulová",J1040,0)</f>
        <v>0</v>
      </c>
      <c r="BJ1040" s="2" t="s">
        <v>83</v>
      </c>
      <c r="BK1040" s="120">
        <f>ROUND(I1040*H1040,2)</f>
        <v>0</v>
      </c>
      <c r="BL1040" s="2" t="s">
        <v>199</v>
      </c>
      <c r="BM1040" s="119" t="s">
        <v>1233</v>
      </c>
    </row>
    <row r="1041" spans="1:65" s="14" customFormat="1" x14ac:dyDescent="0.2">
      <c r="A1041" s="10"/>
      <c r="B1041" s="11"/>
      <c r="C1041" s="10"/>
      <c r="D1041" s="121" t="s">
        <v>94</v>
      </c>
      <c r="E1041" s="10"/>
      <c r="F1041" s="122" t="s">
        <v>1232</v>
      </c>
      <c r="G1041" s="10"/>
      <c r="H1041" s="10"/>
      <c r="I1041" s="12"/>
      <c r="J1041" s="10"/>
      <c r="K1041" s="10"/>
      <c r="L1041" s="11"/>
      <c r="M1041" s="123"/>
      <c r="N1041" s="124"/>
      <c r="O1041" s="116"/>
      <c r="P1041" s="116"/>
      <c r="Q1041" s="116"/>
      <c r="R1041" s="116"/>
      <c r="S1041" s="116"/>
      <c r="T1041" s="125"/>
      <c r="U1041" s="10"/>
      <c r="V1041" s="10"/>
      <c r="W1041" s="10"/>
      <c r="X1041" s="10"/>
      <c r="Y1041" s="10"/>
      <c r="Z1041" s="10"/>
      <c r="AA1041" s="10"/>
      <c r="AB1041" s="10"/>
      <c r="AC1041" s="10"/>
      <c r="AD1041" s="10"/>
      <c r="AE1041" s="10"/>
      <c r="AT1041" s="2" t="s">
        <v>94</v>
      </c>
      <c r="AU1041" s="2" t="s">
        <v>2</v>
      </c>
    </row>
    <row r="1042" spans="1:65" s="134" customFormat="1" x14ac:dyDescent="0.2">
      <c r="B1042" s="135"/>
      <c r="D1042" s="121" t="s">
        <v>96</v>
      </c>
      <c r="E1042" s="136" t="s">
        <v>10</v>
      </c>
      <c r="F1042" s="137" t="s">
        <v>1234</v>
      </c>
      <c r="H1042" s="138">
        <v>436.14</v>
      </c>
      <c r="I1042" s="139"/>
      <c r="L1042" s="135"/>
      <c r="M1042" s="140"/>
      <c r="N1042" s="141"/>
      <c r="O1042" s="141"/>
      <c r="P1042" s="141"/>
      <c r="Q1042" s="141"/>
      <c r="R1042" s="141"/>
      <c r="S1042" s="141"/>
      <c r="T1042" s="142"/>
      <c r="AT1042" s="136" t="s">
        <v>96</v>
      </c>
      <c r="AU1042" s="136" t="s">
        <v>2</v>
      </c>
      <c r="AV1042" s="134" t="s">
        <v>2</v>
      </c>
      <c r="AW1042" s="134" t="s">
        <v>98</v>
      </c>
      <c r="AX1042" s="134" t="s">
        <v>84</v>
      </c>
      <c r="AY1042" s="136" t="s">
        <v>85</v>
      </c>
    </row>
    <row r="1043" spans="1:65" s="134" customFormat="1" x14ac:dyDescent="0.2">
      <c r="B1043" s="135"/>
      <c r="D1043" s="121" t="s">
        <v>96</v>
      </c>
      <c r="E1043" s="136" t="s">
        <v>10</v>
      </c>
      <c r="F1043" s="137" t="s">
        <v>1235</v>
      </c>
      <c r="H1043" s="138">
        <v>423.11</v>
      </c>
      <c r="I1043" s="139"/>
      <c r="L1043" s="135"/>
      <c r="M1043" s="140"/>
      <c r="N1043" s="141"/>
      <c r="O1043" s="141"/>
      <c r="P1043" s="141"/>
      <c r="Q1043" s="141"/>
      <c r="R1043" s="141"/>
      <c r="S1043" s="141"/>
      <c r="T1043" s="142"/>
      <c r="AT1043" s="136" t="s">
        <v>96</v>
      </c>
      <c r="AU1043" s="136" t="s">
        <v>2</v>
      </c>
      <c r="AV1043" s="134" t="s">
        <v>2</v>
      </c>
      <c r="AW1043" s="134" t="s">
        <v>98</v>
      </c>
      <c r="AX1043" s="134" t="s">
        <v>84</v>
      </c>
      <c r="AY1043" s="136" t="s">
        <v>85</v>
      </c>
    </row>
    <row r="1044" spans="1:65" s="143" customFormat="1" x14ac:dyDescent="0.2">
      <c r="B1044" s="144"/>
      <c r="D1044" s="121" t="s">
        <v>96</v>
      </c>
      <c r="E1044" s="145" t="s">
        <v>10</v>
      </c>
      <c r="F1044" s="146" t="s">
        <v>102</v>
      </c>
      <c r="H1044" s="147">
        <v>859.25</v>
      </c>
      <c r="I1044" s="148"/>
      <c r="L1044" s="144"/>
      <c r="M1044" s="149"/>
      <c r="N1044" s="150"/>
      <c r="O1044" s="150"/>
      <c r="P1044" s="150"/>
      <c r="Q1044" s="150"/>
      <c r="R1044" s="150"/>
      <c r="S1044" s="150"/>
      <c r="T1044" s="151"/>
      <c r="AT1044" s="145" t="s">
        <v>96</v>
      </c>
      <c r="AU1044" s="145" t="s">
        <v>2</v>
      </c>
      <c r="AV1044" s="143" t="s">
        <v>92</v>
      </c>
      <c r="AW1044" s="143" t="s">
        <v>98</v>
      </c>
      <c r="AX1044" s="143" t="s">
        <v>83</v>
      </c>
      <c r="AY1044" s="145" t="s">
        <v>85</v>
      </c>
    </row>
    <row r="1045" spans="1:65" s="92" customFormat="1" ht="22.9" customHeight="1" x14ac:dyDescent="0.2">
      <c r="B1045" s="93"/>
      <c r="D1045" s="94" t="s">
        <v>81</v>
      </c>
      <c r="E1045" s="104" t="s">
        <v>1236</v>
      </c>
      <c r="F1045" s="104" t="s">
        <v>1237</v>
      </c>
      <c r="I1045" s="96"/>
      <c r="J1045" s="105">
        <f>BK1045</f>
        <v>0</v>
      </c>
      <c r="L1045" s="93"/>
      <c r="M1045" s="98"/>
      <c r="N1045" s="99"/>
      <c r="O1045" s="99"/>
      <c r="P1045" s="100">
        <f>SUM(P1046:P1156)</f>
        <v>0</v>
      </c>
      <c r="Q1045" s="99"/>
      <c r="R1045" s="100">
        <f>SUM(R1046:R1156)</f>
        <v>0.74940400000000007</v>
      </c>
      <c r="S1045" s="99"/>
      <c r="T1045" s="101">
        <f>SUM(T1046:T1156)</f>
        <v>0</v>
      </c>
      <c r="AR1045" s="94" t="s">
        <v>2</v>
      </c>
      <c r="AT1045" s="102" t="s">
        <v>81</v>
      </c>
      <c r="AU1045" s="102" t="s">
        <v>83</v>
      </c>
      <c r="AY1045" s="94" t="s">
        <v>85</v>
      </c>
      <c r="BK1045" s="103">
        <f>SUM(BK1046:BK1156)</f>
        <v>0</v>
      </c>
    </row>
    <row r="1046" spans="1:65" s="14" customFormat="1" ht="14.45" customHeight="1" x14ac:dyDescent="0.2">
      <c r="A1046" s="10"/>
      <c r="B1046" s="106"/>
      <c r="C1046" s="107" t="s">
        <v>1238</v>
      </c>
      <c r="D1046" s="107" t="s">
        <v>87</v>
      </c>
      <c r="E1046" s="108" t="s">
        <v>1239</v>
      </c>
      <c r="F1046" s="109" t="s">
        <v>1240</v>
      </c>
      <c r="G1046" s="110" t="s">
        <v>144</v>
      </c>
      <c r="H1046" s="111">
        <v>5.9059999999999997</v>
      </c>
      <c r="I1046" s="112"/>
      <c r="J1046" s="113">
        <f>ROUND(I1046*H1046,2)</f>
        <v>0</v>
      </c>
      <c r="K1046" s="109" t="s">
        <v>10</v>
      </c>
      <c r="L1046" s="11"/>
      <c r="M1046" s="114" t="s">
        <v>10</v>
      </c>
      <c r="N1046" s="115" t="s">
        <v>27</v>
      </c>
      <c r="O1046" s="116"/>
      <c r="P1046" s="117">
        <f>O1046*H1046</f>
        <v>0</v>
      </c>
      <c r="Q1046" s="117">
        <v>0</v>
      </c>
      <c r="R1046" s="117">
        <f>Q1046*H1046</f>
        <v>0</v>
      </c>
      <c r="S1046" s="117">
        <v>0</v>
      </c>
      <c r="T1046" s="118">
        <f>S1046*H1046</f>
        <v>0</v>
      </c>
      <c r="U1046" s="10"/>
      <c r="V1046" s="10"/>
      <c r="W1046" s="10"/>
      <c r="X1046" s="10"/>
      <c r="Y1046" s="10"/>
      <c r="Z1046" s="10"/>
      <c r="AA1046" s="10"/>
      <c r="AB1046" s="10"/>
      <c r="AC1046" s="10"/>
      <c r="AD1046" s="10"/>
      <c r="AE1046" s="10"/>
      <c r="AR1046" s="119" t="s">
        <v>199</v>
      </c>
      <c r="AT1046" s="119" t="s">
        <v>87</v>
      </c>
      <c r="AU1046" s="119" t="s">
        <v>2</v>
      </c>
      <c r="AY1046" s="2" t="s">
        <v>85</v>
      </c>
      <c r="BE1046" s="120">
        <f>IF(N1046="základní",J1046,0)</f>
        <v>0</v>
      </c>
      <c r="BF1046" s="120">
        <f>IF(N1046="snížená",J1046,0)</f>
        <v>0</v>
      </c>
      <c r="BG1046" s="120">
        <f>IF(N1046="zákl. přenesená",J1046,0)</f>
        <v>0</v>
      </c>
      <c r="BH1046" s="120">
        <f>IF(N1046="sníž. přenesená",J1046,0)</f>
        <v>0</v>
      </c>
      <c r="BI1046" s="120">
        <f>IF(N1046="nulová",J1046,0)</f>
        <v>0</v>
      </c>
      <c r="BJ1046" s="2" t="s">
        <v>83</v>
      </c>
      <c r="BK1046" s="120">
        <f>ROUND(I1046*H1046,2)</f>
        <v>0</v>
      </c>
      <c r="BL1046" s="2" t="s">
        <v>199</v>
      </c>
      <c r="BM1046" s="119" t="s">
        <v>1241</v>
      </c>
    </row>
    <row r="1047" spans="1:65" s="14" customFormat="1" x14ac:dyDescent="0.2">
      <c r="A1047" s="10"/>
      <c r="B1047" s="11"/>
      <c r="C1047" s="10"/>
      <c r="D1047" s="121" t="s">
        <v>94</v>
      </c>
      <c r="E1047" s="10"/>
      <c r="F1047" s="122" t="s">
        <v>1240</v>
      </c>
      <c r="G1047" s="10"/>
      <c r="H1047" s="10"/>
      <c r="I1047" s="12"/>
      <c r="J1047" s="10"/>
      <c r="K1047" s="10"/>
      <c r="L1047" s="11"/>
      <c r="M1047" s="123"/>
      <c r="N1047" s="124"/>
      <c r="O1047" s="116"/>
      <c r="P1047" s="116"/>
      <c r="Q1047" s="116"/>
      <c r="R1047" s="116"/>
      <c r="S1047" s="116"/>
      <c r="T1047" s="125"/>
      <c r="U1047" s="10"/>
      <c r="V1047" s="10"/>
      <c r="W1047" s="10"/>
      <c r="X1047" s="10"/>
      <c r="Y1047" s="10"/>
      <c r="Z1047" s="10"/>
      <c r="AA1047" s="10"/>
      <c r="AB1047" s="10"/>
      <c r="AC1047" s="10"/>
      <c r="AD1047" s="10"/>
      <c r="AE1047" s="10"/>
      <c r="AT1047" s="2" t="s">
        <v>94</v>
      </c>
      <c r="AU1047" s="2" t="s">
        <v>2</v>
      </c>
    </row>
    <row r="1048" spans="1:65" s="134" customFormat="1" x14ac:dyDescent="0.2">
      <c r="B1048" s="135"/>
      <c r="D1048" s="121" t="s">
        <v>96</v>
      </c>
      <c r="E1048" s="136" t="s">
        <v>10</v>
      </c>
      <c r="F1048" s="137" t="s">
        <v>1242</v>
      </c>
      <c r="H1048" s="138">
        <v>5.9059999999999997</v>
      </c>
      <c r="I1048" s="139"/>
      <c r="L1048" s="135"/>
      <c r="M1048" s="140"/>
      <c r="N1048" s="141"/>
      <c r="O1048" s="141"/>
      <c r="P1048" s="141"/>
      <c r="Q1048" s="141"/>
      <c r="R1048" s="141"/>
      <c r="S1048" s="141"/>
      <c r="T1048" s="142"/>
      <c r="AT1048" s="136" t="s">
        <v>96</v>
      </c>
      <c r="AU1048" s="136" t="s">
        <v>2</v>
      </c>
      <c r="AV1048" s="134" t="s">
        <v>2</v>
      </c>
      <c r="AW1048" s="134" t="s">
        <v>98</v>
      </c>
      <c r="AX1048" s="134" t="s">
        <v>83</v>
      </c>
      <c r="AY1048" s="136" t="s">
        <v>85</v>
      </c>
    </row>
    <row r="1049" spans="1:65" s="14" customFormat="1" ht="32.450000000000003" customHeight="1" x14ac:dyDescent="0.2">
      <c r="A1049" s="10"/>
      <c r="B1049" s="106"/>
      <c r="C1049" s="107" t="s">
        <v>1243</v>
      </c>
      <c r="D1049" s="107" t="s">
        <v>87</v>
      </c>
      <c r="E1049" s="108" t="s">
        <v>1244</v>
      </c>
      <c r="F1049" s="109" t="s">
        <v>1245</v>
      </c>
      <c r="G1049" s="110" t="s">
        <v>144</v>
      </c>
      <c r="H1049" s="111">
        <v>7494.04</v>
      </c>
      <c r="I1049" s="112"/>
      <c r="J1049" s="113">
        <f>ROUND(I1049*H1049,2)</f>
        <v>0</v>
      </c>
      <c r="K1049" s="109" t="s">
        <v>91</v>
      </c>
      <c r="L1049" s="11"/>
      <c r="M1049" s="114" t="s">
        <v>10</v>
      </c>
      <c r="N1049" s="115" t="s">
        <v>27</v>
      </c>
      <c r="O1049" s="116"/>
      <c r="P1049" s="117">
        <f>O1049*H1049</f>
        <v>0</v>
      </c>
      <c r="Q1049" s="117">
        <v>1E-4</v>
      </c>
      <c r="R1049" s="117">
        <f>Q1049*H1049</f>
        <v>0.74940400000000007</v>
      </c>
      <c r="S1049" s="117">
        <v>0</v>
      </c>
      <c r="T1049" s="118">
        <f>S1049*H1049</f>
        <v>0</v>
      </c>
      <c r="U1049" s="10"/>
      <c r="V1049" s="10"/>
      <c r="W1049" s="10"/>
      <c r="X1049" s="10"/>
      <c r="Y1049" s="10"/>
      <c r="Z1049" s="10"/>
      <c r="AA1049" s="10"/>
      <c r="AB1049" s="10"/>
      <c r="AC1049" s="10"/>
      <c r="AD1049" s="10"/>
      <c r="AE1049" s="10"/>
      <c r="AR1049" s="119" t="s">
        <v>199</v>
      </c>
      <c r="AT1049" s="119" t="s">
        <v>87</v>
      </c>
      <c r="AU1049" s="119" t="s">
        <v>2</v>
      </c>
      <c r="AY1049" s="2" t="s">
        <v>85</v>
      </c>
      <c r="BE1049" s="120">
        <f>IF(N1049="základní",J1049,0)</f>
        <v>0</v>
      </c>
      <c r="BF1049" s="120">
        <f>IF(N1049="snížená",J1049,0)</f>
        <v>0</v>
      </c>
      <c r="BG1049" s="120">
        <f>IF(N1049="zákl. přenesená",J1049,0)</f>
        <v>0</v>
      </c>
      <c r="BH1049" s="120">
        <f>IF(N1049="sníž. přenesená",J1049,0)</f>
        <v>0</v>
      </c>
      <c r="BI1049" s="120">
        <f>IF(N1049="nulová",J1049,0)</f>
        <v>0</v>
      </c>
      <c r="BJ1049" s="2" t="s">
        <v>83</v>
      </c>
      <c r="BK1049" s="120">
        <f>ROUND(I1049*H1049,2)</f>
        <v>0</v>
      </c>
      <c r="BL1049" s="2" t="s">
        <v>199</v>
      </c>
      <c r="BM1049" s="119" t="s">
        <v>1246</v>
      </c>
    </row>
    <row r="1050" spans="1:65" s="14" customFormat="1" ht="29.25" x14ac:dyDescent="0.2">
      <c r="A1050" s="10"/>
      <c r="B1050" s="11"/>
      <c r="C1050" s="10"/>
      <c r="D1050" s="121" t="s">
        <v>94</v>
      </c>
      <c r="E1050" s="10"/>
      <c r="F1050" s="122" t="s">
        <v>1247</v>
      </c>
      <c r="G1050" s="10"/>
      <c r="H1050" s="10"/>
      <c r="I1050" s="12"/>
      <c r="J1050" s="10"/>
      <c r="K1050" s="10"/>
      <c r="L1050" s="11"/>
      <c r="M1050" s="123"/>
      <c r="N1050" s="124"/>
      <c r="O1050" s="116"/>
      <c r="P1050" s="116"/>
      <c r="Q1050" s="116"/>
      <c r="R1050" s="116"/>
      <c r="S1050" s="116"/>
      <c r="T1050" s="125"/>
      <c r="U1050" s="10"/>
      <c r="V1050" s="10"/>
      <c r="W1050" s="10"/>
      <c r="X1050" s="10"/>
      <c r="Y1050" s="10"/>
      <c r="Z1050" s="10"/>
      <c r="AA1050" s="10"/>
      <c r="AB1050" s="10"/>
      <c r="AC1050" s="10"/>
      <c r="AD1050" s="10"/>
      <c r="AE1050" s="10"/>
      <c r="AT1050" s="2" t="s">
        <v>94</v>
      </c>
      <c r="AU1050" s="2" t="s">
        <v>2</v>
      </c>
    </row>
    <row r="1051" spans="1:65" s="126" customFormat="1" x14ac:dyDescent="0.2">
      <c r="B1051" s="127"/>
      <c r="D1051" s="121" t="s">
        <v>96</v>
      </c>
      <c r="E1051" s="128" t="s">
        <v>10</v>
      </c>
      <c r="F1051" s="129" t="s">
        <v>1248</v>
      </c>
      <c r="H1051" s="128" t="s">
        <v>10</v>
      </c>
      <c r="I1051" s="130"/>
      <c r="L1051" s="127"/>
      <c r="M1051" s="131"/>
      <c r="N1051" s="132"/>
      <c r="O1051" s="132"/>
      <c r="P1051" s="132"/>
      <c r="Q1051" s="132"/>
      <c r="R1051" s="132"/>
      <c r="S1051" s="132"/>
      <c r="T1051" s="133"/>
      <c r="AT1051" s="128" t="s">
        <v>96</v>
      </c>
      <c r="AU1051" s="128" t="s">
        <v>2</v>
      </c>
      <c r="AV1051" s="126" t="s">
        <v>83</v>
      </c>
      <c r="AW1051" s="126" t="s">
        <v>98</v>
      </c>
      <c r="AX1051" s="126" t="s">
        <v>84</v>
      </c>
      <c r="AY1051" s="128" t="s">
        <v>85</v>
      </c>
    </row>
    <row r="1052" spans="1:65" s="126" customFormat="1" x14ac:dyDescent="0.2">
      <c r="B1052" s="127"/>
      <c r="D1052" s="121" t="s">
        <v>96</v>
      </c>
      <c r="E1052" s="128" t="s">
        <v>10</v>
      </c>
      <c r="F1052" s="129" t="s">
        <v>357</v>
      </c>
      <c r="H1052" s="128" t="s">
        <v>10</v>
      </c>
      <c r="I1052" s="130"/>
      <c r="L1052" s="127"/>
      <c r="M1052" s="131"/>
      <c r="N1052" s="132"/>
      <c r="O1052" s="132"/>
      <c r="P1052" s="132"/>
      <c r="Q1052" s="132"/>
      <c r="R1052" s="132"/>
      <c r="S1052" s="132"/>
      <c r="T1052" s="133"/>
      <c r="AT1052" s="128" t="s">
        <v>96</v>
      </c>
      <c r="AU1052" s="128" t="s">
        <v>2</v>
      </c>
      <c r="AV1052" s="126" t="s">
        <v>83</v>
      </c>
      <c r="AW1052" s="126" t="s">
        <v>98</v>
      </c>
      <c r="AX1052" s="126" t="s">
        <v>84</v>
      </c>
      <c r="AY1052" s="128" t="s">
        <v>85</v>
      </c>
    </row>
    <row r="1053" spans="1:65" s="134" customFormat="1" ht="22.5" x14ac:dyDescent="0.2">
      <c r="B1053" s="135"/>
      <c r="D1053" s="121" t="s">
        <v>96</v>
      </c>
      <c r="E1053" s="136" t="s">
        <v>10</v>
      </c>
      <c r="F1053" s="137" t="s">
        <v>442</v>
      </c>
      <c r="H1053" s="138">
        <v>115.645</v>
      </c>
      <c r="I1053" s="139"/>
      <c r="L1053" s="135"/>
      <c r="M1053" s="140"/>
      <c r="N1053" s="141"/>
      <c r="O1053" s="141"/>
      <c r="P1053" s="141"/>
      <c r="Q1053" s="141"/>
      <c r="R1053" s="141"/>
      <c r="S1053" s="141"/>
      <c r="T1053" s="142"/>
      <c r="AT1053" s="136" t="s">
        <v>96</v>
      </c>
      <c r="AU1053" s="136" t="s">
        <v>2</v>
      </c>
      <c r="AV1053" s="134" t="s">
        <v>2</v>
      </c>
      <c r="AW1053" s="134" t="s">
        <v>98</v>
      </c>
      <c r="AX1053" s="134" t="s">
        <v>84</v>
      </c>
      <c r="AY1053" s="136" t="s">
        <v>85</v>
      </c>
    </row>
    <row r="1054" spans="1:65" s="162" customFormat="1" x14ac:dyDescent="0.2">
      <c r="B1054" s="163"/>
      <c r="D1054" s="121" t="s">
        <v>96</v>
      </c>
      <c r="E1054" s="164" t="s">
        <v>10</v>
      </c>
      <c r="F1054" s="165" t="s">
        <v>395</v>
      </c>
      <c r="H1054" s="166">
        <v>115.645</v>
      </c>
      <c r="I1054" s="167"/>
      <c r="L1054" s="163"/>
      <c r="M1054" s="168"/>
      <c r="N1054" s="169"/>
      <c r="O1054" s="169"/>
      <c r="P1054" s="169"/>
      <c r="Q1054" s="169"/>
      <c r="R1054" s="169"/>
      <c r="S1054" s="169"/>
      <c r="T1054" s="170"/>
      <c r="AT1054" s="164" t="s">
        <v>96</v>
      </c>
      <c r="AU1054" s="164" t="s">
        <v>2</v>
      </c>
      <c r="AV1054" s="162" t="s">
        <v>108</v>
      </c>
      <c r="AW1054" s="162" t="s">
        <v>98</v>
      </c>
      <c r="AX1054" s="162" t="s">
        <v>84</v>
      </c>
      <c r="AY1054" s="164" t="s">
        <v>85</v>
      </c>
    </row>
    <row r="1055" spans="1:65" s="126" customFormat="1" x14ac:dyDescent="0.2">
      <c r="B1055" s="127"/>
      <c r="D1055" s="121" t="s">
        <v>96</v>
      </c>
      <c r="E1055" s="128" t="s">
        <v>10</v>
      </c>
      <c r="F1055" s="129" t="s">
        <v>365</v>
      </c>
      <c r="H1055" s="128" t="s">
        <v>10</v>
      </c>
      <c r="I1055" s="130"/>
      <c r="L1055" s="127"/>
      <c r="M1055" s="131"/>
      <c r="N1055" s="132"/>
      <c r="O1055" s="132"/>
      <c r="P1055" s="132"/>
      <c r="Q1055" s="132"/>
      <c r="R1055" s="132"/>
      <c r="S1055" s="132"/>
      <c r="T1055" s="133"/>
      <c r="AT1055" s="128" t="s">
        <v>96</v>
      </c>
      <c r="AU1055" s="128" t="s">
        <v>2</v>
      </c>
      <c r="AV1055" s="126" t="s">
        <v>83</v>
      </c>
      <c r="AW1055" s="126" t="s">
        <v>98</v>
      </c>
      <c r="AX1055" s="126" t="s">
        <v>84</v>
      </c>
      <c r="AY1055" s="128" t="s">
        <v>85</v>
      </c>
    </row>
    <row r="1056" spans="1:65" s="134" customFormat="1" x14ac:dyDescent="0.2">
      <c r="B1056" s="135"/>
      <c r="D1056" s="121" t="s">
        <v>96</v>
      </c>
      <c r="E1056" s="136" t="s">
        <v>10</v>
      </c>
      <c r="F1056" s="137" t="s">
        <v>1249</v>
      </c>
      <c r="H1056" s="138">
        <v>21.096</v>
      </c>
      <c r="I1056" s="139"/>
      <c r="L1056" s="135"/>
      <c r="M1056" s="140"/>
      <c r="N1056" s="141"/>
      <c r="O1056" s="141"/>
      <c r="P1056" s="141"/>
      <c r="Q1056" s="141"/>
      <c r="R1056" s="141"/>
      <c r="S1056" s="141"/>
      <c r="T1056" s="142"/>
      <c r="AT1056" s="136" t="s">
        <v>96</v>
      </c>
      <c r="AU1056" s="136" t="s">
        <v>2</v>
      </c>
      <c r="AV1056" s="134" t="s">
        <v>2</v>
      </c>
      <c r="AW1056" s="134" t="s">
        <v>98</v>
      </c>
      <c r="AX1056" s="134" t="s">
        <v>84</v>
      </c>
      <c r="AY1056" s="136" t="s">
        <v>85</v>
      </c>
    </row>
    <row r="1057" spans="2:51" s="134" customFormat="1" x14ac:dyDescent="0.2">
      <c r="B1057" s="135"/>
      <c r="D1057" s="121" t="s">
        <v>96</v>
      </c>
      <c r="E1057" s="136" t="s">
        <v>10</v>
      </c>
      <c r="F1057" s="137" t="s">
        <v>1250</v>
      </c>
      <c r="H1057" s="138">
        <v>12.788</v>
      </c>
      <c r="I1057" s="139"/>
      <c r="L1057" s="135"/>
      <c r="M1057" s="140"/>
      <c r="N1057" s="141"/>
      <c r="O1057" s="141"/>
      <c r="P1057" s="141"/>
      <c r="Q1057" s="141"/>
      <c r="R1057" s="141"/>
      <c r="S1057" s="141"/>
      <c r="T1057" s="142"/>
      <c r="AT1057" s="136" t="s">
        <v>96</v>
      </c>
      <c r="AU1057" s="136" t="s">
        <v>2</v>
      </c>
      <c r="AV1057" s="134" t="s">
        <v>2</v>
      </c>
      <c r="AW1057" s="134" t="s">
        <v>98</v>
      </c>
      <c r="AX1057" s="134" t="s">
        <v>84</v>
      </c>
      <c r="AY1057" s="136" t="s">
        <v>85</v>
      </c>
    </row>
    <row r="1058" spans="2:51" s="134" customFormat="1" x14ac:dyDescent="0.2">
      <c r="B1058" s="135"/>
      <c r="D1058" s="121" t="s">
        <v>96</v>
      </c>
      <c r="E1058" s="136" t="s">
        <v>10</v>
      </c>
      <c r="F1058" s="137" t="s">
        <v>1251</v>
      </c>
      <c r="H1058" s="138">
        <v>39.073</v>
      </c>
      <c r="I1058" s="139"/>
      <c r="L1058" s="135"/>
      <c r="M1058" s="140"/>
      <c r="N1058" s="141"/>
      <c r="O1058" s="141"/>
      <c r="P1058" s="141"/>
      <c r="Q1058" s="141"/>
      <c r="R1058" s="141"/>
      <c r="S1058" s="141"/>
      <c r="T1058" s="142"/>
      <c r="AT1058" s="136" t="s">
        <v>96</v>
      </c>
      <c r="AU1058" s="136" t="s">
        <v>2</v>
      </c>
      <c r="AV1058" s="134" t="s">
        <v>2</v>
      </c>
      <c r="AW1058" s="134" t="s">
        <v>98</v>
      </c>
      <c r="AX1058" s="134" t="s">
        <v>84</v>
      </c>
      <c r="AY1058" s="136" t="s">
        <v>85</v>
      </c>
    </row>
    <row r="1059" spans="2:51" s="134" customFormat="1" x14ac:dyDescent="0.2">
      <c r="B1059" s="135"/>
      <c r="D1059" s="121" t="s">
        <v>96</v>
      </c>
      <c r="E1059" s="136" t="s">
        <v>10</v>
      </c>
      <c r="F1059" s="137" t="s">
        <v>1252</v>
      </c>
      <c r="H1059" s="138">
        <v>12.615</v>
      </c>
      <c r="I1059" s="139"/>
      <c r="L1059" s="135"/>
      <c r="M1059" s="140"/>
      <c r="N1059" s="141"/>
      <c r="O1059" s="141"/>
      <c r="P1059" s="141"/>
      <c r="Q1059" s="141"/>
      <c r="R1059" s="141"/>
      <c r="S1059" s="141"/>
      <c r="T1059" s="142"/>
      <c r="AT1059" s="136" t="s">
        <v>96</v>
      </c>
      <c r="AU1059" s="136" t="s">
        <v>2</v>
      </c>
      <c r="AV1059" s="134" t="s">
        <v>2</v>
      </c>
      <c r="AW1059" s="134" t="s">
        <v>98</v>
      </c>
      <c r="AX1059" s="134" t="s">
        <v>84</v>
      </c>
      <c r="AY1059" s="136" t="s">
        <v>85</v>
      </c>
    </row>
    <row r="1060" spans="2:51" s="134" customFormat="1" x14ac:dyDescent="0.2">
      <c r="B1060" s="135"/>
      <c r="D1060" s="121" t="s">
        <v>96</v>
      </c>
      <c r="E1060" s="136" t="s">
        <v>10</v>
      </c>
      <c r="F1060" s="137" t="s">
        <v>1253</v>
      </c>
      <c r="H1060" s="138">
        <v>2.7029999999999998</v>
      </c>
      <c r="I1060" s="139"/>
      <c r="L1060" s="135"/>
      <c r="M1060" s="140"/>
      <c r="N1060" s="141"/>
      <c r="O1060" s="141"/>
      <c r="P1060" s="141"/>
      <c r="Q1060" s="141"/>
      <c r="R1060" s="141"/>
      <c r="S1060" s="141"/>
      <c r="T1060" s="142"/>
      <c r="AT1060" s="136" t="s">
        <v>96</v>
      </c>
      <c r="AU1060" s="136" t="s">
        <v>2</v>
      </c>
      <c r="AV1060" s="134" t="s">
        <v>2</v>
      </c>
      <c r="AW1060" s="134" t="s">
        <v>98</v>
      </c>
      <c r="AX1060" s="134" t="s">
        <v>84</v>
      </c>
      <c r="AY1060" s="136" t="s">
        <v>85</v>
      </c>
    </row>
    <row r="1061" spans="2:51" s="134" customFormat="1" x14ac:dyDescent="0.2">
      <c r="B1061" s="135"/>
      <c r="D1061" s="121" t="s">
        <v>96</v>
      </c>
      <c r="E1061" s="136" t="s">
        <v>10</v>
      </c>
      <c r="F1061" s="137" t="s">
        <v>1254</v>
      </c>
      <c r="H1061" s="138">
        <v>94.325999999999993</v>
      </c>
      <c r="I1061" s="139"/>
      <c r="L1061" s="135"/>
      <c r="M1061" s="140"/>
      <c r="N1061" s="141"/>
      <c r="O1061" s="141"/>
      <c r="P1061" s="141"/>
      <c r="Q1061" s="141"/>
      <c r="R1061" s="141"/>
      <c r="S1061" s="141"/>
      <c r="T1061" s="142"/>
      <c r="AT1061" s="136" t="s">
        <v>96</v>
      </c>
      <c r="AU1061" s="136" t="s">
        <v>2</v>
      </c>
      <c r="AV1061" s="134" t="s">
        <v>2</v>
      </c>
      <c r="AW1061" s="134" t="s">
        <v>98</v>
      </c>
      <c r="AX1061" s="134" t="s">
        <v>84</v>
      </c>
      <c r="AY1061" s="136" t="s">
        <v>85</v>
      </c>
    </row>
    <row r="1062" spans="2:51" s="134" customFormat="1" x14ac:dyDescent="0.2">
      <c r="B1062" s="135"/>
      <c r="D1062" s="121" t="s">
        <v>96</v>
      </c>
      <c r="E1062" s="136" t="s">
        <v>10</v>
      </c>
      <c r="F1062" s="137" t="s">
        <v>1255</v>
      </c>
      <c r="H1062" s="138">
        <v>52.338000000000001</v>
      </c>
      <c r="I1062" s="139"/>
      <c r="L1062" s="135"/>
      <c r="M1062" s="140"/>
      <c r="N1062" s="141"/>
      <c r="O1062" s="141"/>
      <c r="P1062" s="141"/>
      <c r="Q1062" s="141"/>
      <c r="R1062" s="141"/>
      <c r="S1062" s="141"/>
      <c r="T1062" s="142"/>
      <c r="AT1062" s="136" t="s">
        <v>96</v>
      </c>
      <c r="AU1062" s="136" t="s">
        <v>2</v>
      </c>
      <c r="AV1062" s="134" t="s">
        <v>2</v>
      </c>
      <c r="AW1062" s="134" t="s">
        <v>98</v>
      </c>
      <c r="AX1062" s="134" t="s">
        <v>84</v>
      </c>
      <c r="AY1062" s="136" t="s">
        <v>85</v>
      </c>
    </row>
    <row r="1063" spans="2:51" s="134" customFormat="1" x14ac:dyDescent="0.2">
      <c r="B1063" s="135"/>
      <c r="D1063" s="121" t="s">
        <v>96</v>
      </c>
      <c r="E1063" s="136" t="s">
        <v>10</v>
      </c>
      <c r="F1063" s="137" t="s">
        <v>1256</v>
      </c>
      <c r="H1063" s="138">
        <v>55.594000000000001</v>
      </c>
      <c r="I1063" s="139"/>
      <c r="L1063" s="135"/>
      <c r="M1063" s="140"/>
      <c r="N1063" s="141"/>
      <c r="O1063" s="141"/>
      <c r="P1063" s="141"/>
      <c r="Q1063" s="141"/>
      <c r="R1063" s="141"/>
      <c r="S1063" s="141"/>
      <c r="T1063" s="142"/>
      <c r="AT1063" s="136" t="s">
        <v>96</v>
      </c>
      <c r="AU1063" s="136" t="s">
        <v>2</v>
      </c>
      <c r="AV1063" s="134" t="s">
        <v>2</v>
      </c>
      <c r="AW1063" s="134" t="s">
        <v>98</v>
      </c>
      <c r="AX1063" s="134" t="s">
        <v>84</v>
      </c>
      <c r="AY1063" s="136" t="s">
        <v>85</v>
      </c>
    </row>
    <row r="1064" spans="2:51" s="162" customFormat="1" x14ac:dyDescent="0.2">
      <c r="B1064" s="163"/>
      <c r="D1064" s="121" t="s">
        <v>96</v>
      </c>
      <c r="E1064" s="164" t="s">
        <v>10</v>
      </c>
      <c r="F1064" s="165" t="s">
        <v>395</v>
      </c>
      <c r="H1064" s="166">
        <v>290.53300000000002</v>
      </c>
      <c r="I1064" s="167"/>
      <c r="L1064" s="163"/>
      <c r="M1064" s="168"/>
      <c r="N1064" s="169"/>
      <c r="O1064" s="169"/>
      <c r="P1064" s="169"/>
      <c r="Q1064" s="169"/>
      <c r="R1064" s="169"/>
      <c r="S1064" s="169"/>
      <c r="T1064" s="170"/>
      <c r="AT1064" s="164" t="s">
        <v>96</v>
      </c>
      <c r="AU1064" s="164" t="s">
        <v>2</v>
      </c>
      <c r="AV1064" s="162" t="s">
        <v>108</v>
      </c>
      <c r="AW1064" s="162" t="s">
        <v>98</v>
      </c>
      <c r="AX1064" s="162" t="s">
        <v>84</v>
      </c>
      <c r="AY1064" s="164" t="s">
        <v>85</v>
      </c>
    </row>
    <row r="1065" spans="2:51" s="126" customFormat="1" x14ac:dyDescent="0.2">
      <c r="B1065" s="127"/>
      <c r="D1065" s="121" t="s">
        <v>96</v>
      </c>
      <c r="E1065" s="128" t="s">
        <v>10</v>
      </c>
      <c r="F1065" s="129" t="s">
        <v>451</v>
      </c>
      <c r="H1065" s="128" t="s">
        <v>10</v>
      </c>
      <c r="I1065" s="130"/>
      <c r="L1065" s="127"/>
      <c r="M1065" s="131"/>
      <c r="N1065" s="132"/>
      <c r="O1065" s="132"/>
      <c r="P1065" s="132"/>
      <c r="Q1065" s="132"/>
      <c r="R1065" s="132"/>
      <c r="S1065" s="132"/>
      <c r="T1065" s="133"/>
      <c r="AT1065" s="128" t="s">
        <v>96</v>
      </c>
      <c r="AU1065" s="128" t="s">
        <v>2</v>
      </c>
      <c r="AV1065" s="126" t="s">
        <v>83</v>
      </c>
      <c r="AW1065" s="126" t="s">
        <v>98</v>
      </c>
      <c r="AX1065" s="126" t="s">
        <v>84</v>
      </c>
      <c r="AY1065" s="128" t="s">
        <v>85</v>
      </c>
    </row>
    <row r="1066" spans="2:51" s="126" customFormat="1" x14ac:dyDescent="0.2">
      <c r="B1066" s="127"/>
      <c r="D1066" s="121" t="s">
        <v>96</v>
      </c>
      <c r="E1066" s="128" t="s">
        <v>10</v>
      </c>
      <c r="F1066" s="129" t="s">
        <v>365</v>
      </c>
      <c r="H1066" s="128" t="s">
        <v>10</v>
      </c>
      <c r="I1066" s="130"/>
      <c r="L1066" s="127"/>
      <c r="M1066" s="131"/>
      <c r="N1066" s="132"/>
      <c r="O1066" s="132"/>
      <c r="P1066" s="132"/>
      <c r="Q1066" s="132"/>
      <c r="R1066" s="132"/>
      <c r="S1066" s="132"/>
      <c r="T1066" s="133"/>
      <c r="AT1066" s="128" t="s">
        <v>96</v>
      </c>
      <c r="AU1066" s="128" t="s">
        <v>2</v>
      </c>
      <c r="AV1066" s="126" t="s">
        <v>83</v>
      </c>
      <c r="AW1066" s="126" t="s">
        <v>98</v>
      </c>
      <c r="AX1066" s="126" t="s">
        <v>84</v>
      </c>
      <c r="AY1066" s="128" t="s">
        <v>85</v>
      </c>
    </row>
    <row r="1067" spans="2:51" s="126" customFormat="1" x14ac:dyDescent="0.2">
      <c r="B1067" s="127"/>
      <c r="D1067" s="121" t="s">
        <v>96</v>
      </c>
      <c r="E1067" s="128" t="s">
        <v>10</v>
      </c>
      <c r="F1067" s="129" t="s">
        <v>366</v>
      </c>
      <c r="H1067" s="128" t="s">
        <v>10</v>
      </c>
      <c r="I1067" s="130"/>
      <c r="L1067" s="127"/>
      <c r="M1067" s="131"/>
      <c r="N1067" s="132"/>
      <c r="O1067" s="132"/>
      <c r="P1067" s="132"/>
      <c r="Q1067" s="132"/>
      <c r="R1067" s="132"/>
      <c r="S1067" s="132"/>
      <c r="T1067" s="133"/>
      <c r="AT1067" s="128" t="s">
        <v>96</v>
      </c>
      <c r="AU1067" s="128" t="s">
        <v>2</v>
      </c>
      <c r="AV1067" s="126" t="s">
        <v>83</v>
      </c>
      <c r="AW1067" s="126" t="s">
        <v>98</v>
      </c>
      <c r="AX1067" s="126" t="s">
        <v>84</v>
      </c>
      <c r="AY1067" s="128" t="s">
        <v>85</v>
      </c>
    </row>
    <row r="1068" spans="2:51" s="134" customFormat="1" ht="33.75" x14ac:dyDescent="0.2">
      <c r="B1068" s="135"/>
      <c r="D1068" s="121" t="s">
        <v>96</v>
      </c>
      <c r="E1068" s="136" t="s">
        <v>10</v>
      </c>
      <c r="F1068" s="137" t="s">
        <v>1257</v>
      </c>
      <c r="H1068" s="138">
        <v>46.466000000000001</v>
      </c>
      <c r="I1068" s="139"/>
      <c r="L1068" s="135"/>
      <c r="M1068" s="140"/>
      <c r="N1068" s="141"/>
      <c r="O1068" s="141"/>
      <c r="P1068" s="141"/>
      <c r="Q1068" s="141"/>
      <c r="R1068" s="141"/>
      <c r="S1068" s="141"/>
      <c r="T1068" s="142"/>
      <c r="AT1068" s="136" t="s">
        <v>96</v>
      </c>
      <c r="AU1068" s="136" t="s">
        <v>2</v>
      </c>
      <c r="AV1068" s="134" t="s">
        <v>2</v>
      </c>
      <c r="AW1068" s="134" t="s">
        <v>98</v>
      </c>
      <c r="AX1068" s="134" t="s">
        <v>84</v>
      </c>
      <c r="AY1068" s="136" t="s">
        <v>85</v>
      </c>
    </row>
    <row r="1069" spans="2:51" s="134" customFormat="1" ht="22.5" x14ac:dyDescent="0.2">
      <c r="B1069" s="135"/>
      <c r="D1069" s="121" t="s">
        <v>96</v>
      </c>
      <c r="E1069" s="136" t="s">
        <v>10</v>
      </c>
      <c r="F1069" s="137" t="s">
        <v>453</v>
      </c>
      <c r="H1069" s="138">
        <v>54.923000000000002</v>
      </c>
      <c r="I1069" s="139"/>
      <c r="L1069" s="135"/>
      <c r="M1069" s="140"/>
      <c r="N1069" s="141"/>
      <c r="O1069" s="141"/>
      <c r="P1069" s="141"/>
      <c r="Q1069" s="141"/>
      <c r="R1069" s="141"/>
      <c r="S1069" s="141"/>
      <c r="T1069" s="142"/>
      <c r="AT1069" s="136" t="s">
        <v>96</v>
      </c>
      <c r="AU1069" s="136" t="s">
        <v>2</v>
      </c>
      <c r="AV1069" s="134" t="s">
        <v>2</v>
      </c>
      <c r="AW1069" s="134" t="s">
        <v>98</v>
      </c>
      <c r="AX1069" s="134" t="s">
        <v>84</v>
      </c>
      <c r="AY1069" s="136" t="s">
        <v>85</v>
      </c>
    </row>
    <row r="1070" spans="2:51" s="126" customFormat="1" x14ac:dyDescent="0.2">
      <c r="B1070" s="127"/>
      <c r="D1070" s="121" t="s">
        <v>96</v>
      </c>
      <c r="E1070" s="128" t="s">
        <v>10</v>
      </c>
      <c r="F1070" s="129" t="s">
        <v>369</v>
      </c>
      <c r="H1070" s="128" t="s">
        <v>10</v>
      </c>
      <c r="I1070" s="130"/>
      <c r="L1070" s="127"/>
      <c r="M1070" s="131"/>
      <c r="N1070" s="132"/>
      <c r="O1070" s="132"/>
      <c r="P1070" s="132"/>
      <c r="Q1070" s="132"/>
      <c r="R1070" s="132"/>
      <c r="S1070" s="132"/>
      <c r="T1070" s="133"/>
      <c r="AT1070" s="128" t="s">
        <v>96</v>
      </c>
      <c r="AU1070" s="128" t="s">
        <v>2</v>
      </c>
      <c r="AV1070" s="126" t="s">
        <v>83</v>
      </c>
      <c r="AW1070" s="126" t="s">
        <v>98</v>
      </c>
      <c r="AX1070" s="126" t="s">
        <v>84</v>
      </c>
      <c r="AY1070" s="128" t="s">
        <v>85</v>
      </c>
    </row>
    <row r="1071" spans="2:51" s="134" customFormat="1" ht="22.5" x14ac:dyDescent="0.2">
      <c r="B1071" s="135"/>
      <c r="D1071" s="121" t="s">
        <v>96</v>
      </c>
      <c r="E1071" s="136" t="s">
        <v>10</v>
      </c>
      <c r="F1071" s="137" t="s">
        <v>454</v>
      </c>
      <c r="H1071" s="138">
        <v>50.213999999999999</v>
      </c>
      <c r="I1071" s="139"/>
      <c r="L1071" s="135"/>
      <c r="M1071" s="140"/>
      <c r="N1071" s="141"/>
      <c r="O1071" s="141"/>
      <c r="P1071" s="141"/>
      <c r="Q1071" s="141"/>
      <c r="R1071" s="141"/>
      <c r="S1071" s="141"/>
      <c r="T1071" s="142"/>
      <c r="AT1071" s="136" t="s">
        <v>96</v>
      </c>
      <c r="AU1071" s="136" t="s">
        <v>2</v>
      </c>
      <c r="AV1071" s="134" t="s">
        <v>2</v>
      </c>
      <c r="AW1071" s="134" t="s">
        <v>98</v>
      </c>
      <c r="AX1071" s="134" t="s">
        <v>84</v>
      </c>
      <c r="AY1071" s="136" t="s">
        <v>85</v>
      </c>
    </row>
    <row r="1072" spans="2:51" s="126" customFormat="1" x14ac:dyDescent="0.2">
      <c r="B1072" s="127"/>
      <c r="D1072" s="121" t="s">
        <v>96</v>
      </c>
      <c r="E1072" s="128" t="s">
        <v>10</v>
      </c>
      <c r="F1072" s="129" t="s">
        <v>371</v>
      </c>
      <c r="H1072" s="128" t="s">
        <v>10</v>
      </c>
      <c r="I1072" s="130"/>
      <c r="L1072" s="127"/>
      <c r="M1072" s="131"/>
      <c r="N1072" s="132"/>
      <c r="O1072" s="132"/>
      <c r="P1072" s="132"/>
      <c r="Q1072" s="132"/>
      <c r="R1072" s="132"/>
      <c r="S1072" s="132"/>
      <c r="T1072" s="133"/>
      <c r="AT1072" s="128" t="s">
        <v>96</v>
      </c>
      <c r="AU1072" s="128" t="s">
        <v>2</v>
      </c>
      <c r="AV1072" s="126" t="s">
        <v>83</v>
      </c>
      <c r="AW1072" s="126" t="s">
        <v>98</v>
      </c>
      <c r="AX1072" s="126" t="s">
        <v>84</v>
      </c>
      <c r="AY1072" s="128" t="s">
        <v>85</v>
      </c>
    </row>
    <row r="1073" spans="2:51" s="134" customFormat="1" x14ac:dyDescent="0.2">
      <c r="B1073" s="135"/>
      <c r="D1073" s="121" t="s">
        <v>96</v>
      </c>
      <c r="E1073" s="136" t="s">
        <v>10</v>
      </c>
      <c r="F1073" s="137" t="s">
        <v>455</v>
      </c>
      <c r="H1073" s="138">
        <v>64.125</v>
      </c>
      <c r="I1073" s="139"/>
      <c r="L1073" s="135"/>
      <c r="M1073" s="140"/>
      <c r="N1073" s="141"/>
      <c r="O1073" s="141"/>
      <c r="P1073" s="141"/>
      <c r="Q1073" s="141"/>
      <c r="R1073" s="141"/>
      <c r="S1073" s="141"/>
      <c r="T1073" s="142"/>
      <c r="AT1073" s="136" t="s">
        <v>96</v>
      </c>
      <c r="AU1073" s="136" t="s">
        <v>2</v>
      </c>
      <c r="AV1073" s="134" t="s">
        <v>2</v>
      </c>
      <c r="AW1073" s="134" t="s">
        <v>98</v>
      </c>
      <c r="AX1073" s="134" t="s">
        <v>84</v>
      </c>
      <c r="AY1073" s="136" t="s">
        <v>85</v>
      </c>
    </row>
    <row r="1074" spans="2:51" s="126" customFormat="1" x14ac:dyDescent="0.2">
      <c r="B1074" s="127"/>
      <c r="D1074" s="121" t="s">
        <v>96</v>
      </c>
      <c r="E1074" s="128" t="s">
        <v>10</v>
      </c>
      <c r="F1074" s="129" t="s">
        <v>373</v>
      </c>
      <c r="H1074" s="128" t="s">
        <v>10</v>
      </c>
      <c r="I1074" s="130"/>
      <c r="L1074" s="127"/>
      <c r="M1074" s="131"/>
      <c r="N1074" s="132"/>
      <c r="O1074" s="132"/>
      <c r="P1074" s="132"/>
      <c r="Q1074" s="132"/>
      <c r="R1074" s="132"/>
      <c r="S1074" s="132"/>
      <c r="T1074" s="133"/>
      <c r="AT1074" s="128" t="s">
        <v>96</v>
      </c>
      <c r="AU1074" s="128" t="s">
        <v>2</v>
      </c>
      <c r="AV1074" s="126" t="s">
        <v>83</v>
      </c>
      <c r="AW1074" s="126" t="s">
        <v>98</v>
      </c>
      <c r="AX1074" s="126" t="s">
        <v>84</v>
      </c>
      <c r="AY1074" s="128" t="s">
        <v>85</v>
      </c>
    </row>
    <row r="1075" spans="2:51" s="134" customFormat="1" x14ac:dyDescent="0.2">
      <c r="B1075" s="135"/>
      <c r="D1075" s="121" t="s">
        <v>96</v>
      </c>
      <c r="E1075" s="136" t="s">
        <v>10</v>
      </c>
      <c r="F1075" s="137" t="s">
        <v>455</v>
      </c>
      <c r="H1075" s="138">
        <v>64.125</v>
      </c>
      <c r="I1075" s="139"/>
      <c r="L1075" s="135"/>
      <c r="M1075" s="140"/>
      <c r="N1075" s="141"/>
      <c r="O1075" s="141"/>
      <c r="P1075" s="141"/>
      <c r="Q1075" s="141"/>
      <c r="R1075" s="141"/>
      <c r="S1075" s="141"/>
      <c r="T1075" s="142"/>
      <c r="AT1075" s="136" t="s">
        <v>96</v>
      </c>
      <c r="AU1075" s="136" t="s">
        <v>2</v>
      </c>
      <c r="AV1075" s="134" t="s">
        <v>2</v>
      </c>
      <c r="AW1075" s="134" t="s">
        <v>98</v>
      </c>
      <c r="AX1075" s="134" t="s">
        <v>84</v>
      </c>
      <c r="AY1075" s="136" t="s">
        <v>85</v>
      </c>
    </row>
    <row r="1076" spans="2:51" s="126" customFormat="1" x14ac:dyDescent="0.2">
      <c r="B1076" s="127"/>
      <c r="D1076" s="121" t="s">
        <v>96</v>
      </c>
      <c r="E1076" s="128" t="s">
        <v>10</v>
      </c>
      <c r="F1076" s="129" t="s">
        <v>374</v>
      </c>
      <c r="H1076" s="128" t="s">
        <v>10</v>
      </c>
      <c r="I1076" s="130"/>
      <c r="L1076" s="127"/>
      <c r="M1076" s="131"/>
      <c r="N1076" s="132"/>
      <c r="O1076" s="132"/>
      <c r="P1076" s="132"/>
      <c r="Q1076" s="132"/>
      <c r="R1076" s="132"/>
      <c r="S1076" s="132"/>
      <c r="T1076" s="133"/>
      <c r="AT1076" s="128" t="s">
        <v>96</v>
      </c>
      <c r="AU1076" s="128" t="s">
        <v>2</v>
      </c>
      <c r="AV1076" s="126" t="s">
        <v>83</v>
      </c>
      <c r="AW1076" s="126" t="s">
        <v>98</v>
      </c>
      <c r="AX1076" s="126" t="s">
        <v>84</v>
      </c>
      <c r="AY1076" s="128" t="s">
        <v>85</v>
      </c>
    </row>
    <row r="1077" spans="2:51" s="134" customFormat="1" x14ac:dyDescent="0.2">
      <c r="B1077" s="135"/>
      <c r="D1077" s="121" t="s">
        <v>96</v>
      </c>
      <c r="E1077" s="136" t="s">
        <v>10</v>
      </c>
      <c r="F1077" s="137" t="s">
        <v>456</v>
      </c>
      <c r="H1077" s="138">
        <v>24.53</v>
      </c>
      <c r="I1077" s="139"/>
      <c r="L1077" s="135"/>
      <c r="M1077" s="140"/>
      <c r="N1077" s="141"/>
      <c r="O1077" s="141"/>
      <c r="P1077" s="141"/>
      <c r="Q1077" s="141"/>
      <c r="R1077" s="141"/>
      <c r="S1077" s="141"/>
      <c r="T1077" s="142"/>
      <c r="AT1077" s="136" t="s">
        <v>96</v>
      </c>
      <c r="AU1077" s="136" t="s">
        <v>2</v>
      </c>
      <c r="AV1077" s="134" t="s">
        <v>2</v>
      </c>
      <c r="AW1077" s="134" t="s">
        <v>98</v>
      </c>
      <c r="AX1077" s="134" t="s">
        <v>84</v>
      </c>
      <c r="AY1077" s="136" t="s">
        <v>85</v>
      </c>
    </row>
    <row r="1078" spans="2:51" s="126" customFormat="1" x14ac:dyDescent="0.2">
      <c r="B1078" s="127"/>
      <c r="D1078" s="121" t="s">
        <v>96</v>
      </c>
      <c r="E1078" s="128" t="s">
        <v>10</v>
      </c>
      <c r="F1078" s="129" t="s">
        <v>376</v>
      </c>
      <c r="H1078" s="128" t="s">
        <v>10</v>
      </c>
      <c r="I1078" s="130"/>
      <c r="L1078" s="127"/>
      <c r="M1078" s="131"/>
      <c r="N1078" s="132"/>
      <c r="O1078" s="132"/>
      <c r="P1078" s="132"/>
      <c r="Q1078" s="132"/>
      <c r="R1078" s="132"/>
      <c r="S1078" s="132"/>
      <c r="T1078" s="133"/>
      <c r="AT1078" s="128" t="s">
        <v>96</v>
      </c>
      <c r="AU1078" s="128" t="s">
        <v>2</v>
      </c>
      <c r="AV1078" s="126" t="s">
        <v>83</v>
      </c>
      <c r="AW1078" s="126" t="s">
        <v>98</v>
      </c>
      <c r="AX1078" s="126" t="s">
        <v>84</v>
      </c>
      <c r="AY1078" s="128" t="s">
        <v>85</v>
      </c>
    </row>
    <row r="1079" spans="2:51" s="134" customFormat="1" x14ac:dyDescent="0.2">
      <c r="B1079" s="135"/>
      <c r="D1079" s="121" t="s">
        <v>96</v>
      </c>
      <c r="E1079" s="136" t="s">
        <v>10</v>
      </c>
      <c r="F1079" s="137" t="s">
        <v>456</v>
      </c>
      <c r="H1079" s="138">
        <v>24.53</v>
      </c>
      <c r="I1079" s="139"/>
      <c r="L1079" s="135"/>
      <c r="M1079" s="140"/>
      <c r="N1079" s="141"/>
      <c r="O1079" s="141"/>
      <c r="P1079" s="141"/>
      <c r="Q1079" s="141"/>
      <c r="R1079" s="141"/>
      <c r="S1079" s="141"/>
      <c r="T1079" s="142"/>
      <c r="AT1079" s="136" t="s">
        <v>96</v>
      </c>
      <c r="AU1079" s="136" t="s">
        <v>2</v>
      </c>
      <c r="AV1079" s="134" t="s">
        <v>2</v>
      </c>
      <c r="AW1079" s="134" t="s">
        <v>98</v>
      </c>
      <c r="AX1079" s="134" t="s">
        <v>84</v>
      </c>
      <c r="AY1079" s="136" t="s">
        <v>85</v>
      </c>
    </row>
    <row r="1080" spans="2:51" s="126" customFormat="1" x14ac:dyDescent="0.2">
      <c r="B1080" s="127"/>
      <c r="D1080" s="121" t="s">
        <v>96</v>
      </c>
      <c r="E1080" s="128" t="s">
        <v>10</v>
      </c>
      <c r="F1080" s="129" t="s">
        <v>377</v>
      </c>
      <c r="H1080" s="128" t="s">
        <v>10</v>
      </c>
      <c r="I1080" s="130"/>
      <c r="L1080" s="127"/>
      <c r="M1080" s="131"/>
      <c r="N1080" s="132"/>
      <c r="O1080" s="132"/>
      <c r="P1080" s="132"/>
      <c r="Q1080" s="132"/>
      <c r="R1080" s="132"/>
      <c r="S1080" s="132"/>
      <c r="T1080" s="133"/>
      <c r="AT1080" s="128" t="s">
        <v>96</v>
      </c>
      <c r="AU1080" s="128" t="s">
        <v>2</v>
      </c>
      <c r="AV1080" s="126" t="s">
        <v>83</v>
      </c>
      <c r="AW1080" s="126" t="s">
        <v>98</v>
      </c>
      <c r="AX1080" s="126" t="s">
        <v>84</v>
      </c>
      <c r="AY1080" s="128" t="s">
        <v>85</v>
      </c>
    </row>
    <row r="1081" spans="2:51" s="134" customFormat="1" x14ac:dyDescent="0.2">
      <c r="B1081" s="135"/>
      <c r="D1081" s="121" t="s">
        <v>96</v>
      </c>
      <c r="E1081" s="136" t="s">
        <v>10</v>
      </c>
      <c r="F1081" s="137" t="s">
        <v>1258</v>
      </c>
      <c r="H1081" s="138">
        <v>101.765</v>
      </c>
      <c r="I1081" s="139"/>
      <c r="L1081" s="135"/>
      <c r="M1081" s="140"/>
      <c r="N1081" s="141"/>
      <c r="O1081" s="141"/>
      <c r="P1081" s="141"/>
      <c r="Q1081" s="141"/>
      <c r="R1081" s="141"/>
      <c r="S1081" s="141"/>
      <c r="T1081" s="142"/>
      <c r="AT1081" s="136" t="s">
        <v>96</v>
      </c>
      <c r="AU1081" s="136" t="s">
        <v>2</v>
      </c>
      <c r="AV1081" s="134" t="s">
        <v>2</v>
      </c>
      <c r="AW1081" s="134" t="s">
        <v>98</v>
      </c>
      <c r="AX1081" s="134" t="s">
        <v>84</v>
      </c>
      <c r="AY1081" s="136" t="s">
        <v>85</v>
      </c>
    </row>
    <row r="1082" spans="2:51" s="126" customFormat="1" x14ac:dyDescent="0.2">
      <c r="B1082" s="127"/>
      <c r="D1082" s="121" t="s">
        <v>96</v>
      </c>
      <c r="E1082" s="128" t="s">
        <v>10</v>
      </c>
      <c r="F1082" s="129" t="s">
        <v>379</v>
      </c>
      <c r="H1082" s="128" t="s">
        <v>10</v>
      </c>
      <c r="I1082" s="130"/>
      <c r="L1082" s="127"/>
      <c r="M1082" s="131"/>
      <c r="N1082" s="132"/>
      <c r="O1082" s="132"/>
      <c r="P1082" s="132"/>
      <c r="Q1082" s="132"/>
      <c r="R1082" s="132"/>
      <c r="S1082" s="132"/>
      <c r="T1082" s="133"/>
      <c r="AT1082" s="128" t="s">
        <v>96</v>
      </c>
      <c r="AU1082" s="128" t="s">
        <v>2</v>
      </c>
      <c r="AV1082" s="126" t="s">
        <v>83</v>
      </c>
      <c r="AW1082" s="126" t="s">
        <v>98</v>
      </c>
      <c r="AX1082" s="126" t="s">
        <v>84</v>
      </c>
      <c r="AY1082" s="128" t="s">
        <v>85</v>
      </c>
    </row>
    <row r="1083" spans="2:51" s="134" customFormat="1" x14ac:dyDescent="0.2">
      <c r="B1083" s="135"/>
      <c r="D1083" s="121" t="s">
        <v>96</v>
      </c>
      <c r="E1083" s="136" t="s">
        <v>10</v>
      </c>
      <c r="F1083" s="137" t="s">
        <v>1259</v>
      </c>
      <c r="H1083" s="138">
        <v>16.591999999999999</v>
      </c>
      <c r="I1083" s="139"/>
      <c r="L1083" s="135"/>
      <c r="M1083" s="140"/>
      <c r="N1083" s="141"/>
      <c r="O1083" s="141"/>
      <c r="P1083" s="141"/>
      <c r="Q1083" s="141"/>
      <c r="R1083" s="141"/>
      <c r="S1083" s="141"/>
      <c r="T1083" s="142"/>
      <c r="AT1083" s="136" t="s">
        <v>96</v>
      </c>
      <c r="AU1083" s="136" t="s">
        <v>2</v>
      </c>
      <c r="AV1083" s="134" t="s">
        <v>2</v>
      </c>
      <c r="AW1083" s="134" t="s">
        <v>98</v>
      </c>
      <c r="AX1083" s="134" t="s">
        <v>84</v>
      </c>
      <c r="AY1083" s="136" t="s">
        <v>85</v>
      </c>
    </row>
    <row r="1084" spans="2:51" s="126" customFormat="1" x14ac:dyDescent="0.2">
      <c r="B1084" s="127"/>
      <c r="D1084" s="121" t="s">
        <v>96</v>
      </c>
      <c r="E1084" s="128" t="s">
        <v>10</v>
      </c>
      <c r="F1084" s="129" t="s">
        <v>381</v>
      </c>
      <c r="H1084" s="128" t="s">
        <v>10</v>
      </c>
      <c r="I1084" s="130"/>
      <c r="L1084" s="127"/>
      <c r="M1084" s="131"/>
      <c r="N1084" s="132"/>
      <c r="O1084" s="132"/>
      <c r="P1084" s="132"/>
      <c r="Q1084" s="132"/>
      <c r="R1084" s="132"/>
      <c r="S1084" s="132"/>
      <c r="T1084" s="133"/>
      <c r="AT1084" s="128" t="s">
        <v>96</v>
      </c>
      <c r="AU1084" s="128" t="s">
        <v>2</v>
      </c>
      <c r="AV1084" s="126" t="s">
        <v>83</v>
      </c>
      <c r="AW1084" s="126" t="s">
        <v>98</v>
      </c>
      <c r="AX1084" s="126" t="s">
        <v>84</v>
      </c>
      <c r="AY1084" s="128" t="s">
        <v>85</v>
      </c>
    </row>
    <row r="1085" spans="2:51" s="134" customFormat="1" x14ac:dyDescent="0.2">
      <c r="B1085" s="135"/>
      <c r="D1085" s="121" t="s">
        <v>96</v>
      </c>
      <c r="E1085" s="136" t="s">
        <v>10</v>
      </c>
      <c r="F1085" s="137" t="s">
        <v>459</v>
      </c>
      <c r="H1085" s="138">
        <v>15.012</v>
      </c>
      <c r="I1085" s="139"/>
      <c r="L1085" s="135"/>
      <c r="M1085" s="140"/>
      <c r="N1085" s="141"/>
      <c r="O1085" s="141"/>
      <c r="P1085" s="141"/>
      <c r="Q1085" s="141"/>
      <c r="R1085" s="141"/>
      <c r="S1085" s="141"/>
      <c r="T1085" s="142"/>
      <c r="AT1085" s="136" t="s">
        <v>96</v>
      </c>
      <c r="AU1085" s="136" t="s">
        <v>2</v>
      </c>
      <c r="AV1085" s="134" t="s">
        <v>2</v>
      </c>
      <c r="AW1085" s="134" t="s">
        <v>98</v>
      </c>
      <c r="AX1085" s="134" t="s">
        <v>84</v>
      </c>
      <c r="AY1085" s="136" t="s">
        <v>85</v>
      </c>
    </row>
    <row r="1086" spans="2:51" s="126" customFormat="1" x14ac:dyDescent="0.2">
      <c r="B1086" s="127"/>
      <c r="D1086" s="121" t="s">
        <v>96</v>
      </c>
      <c r="E1086" s="128" t="s">
        <v>10</v>
      </c>
      <c r="F1086" s="129" t="s">
        <v>383</v>
      </c>
      <c r="H1086" s="128" t="s">
        <v>10</v>
      </c>
      <c r="I1086" s="130"/>
      <c r="L1086" s="127"/>
      <c r="M1086" s="131"/>
      <c r="N1086" s="132"/>
      <c r="O1086" s="132"/>
      <c r="P1086" s="132"/>
      <c r="Q1086" s="132"/>
      <c r="R1086" s="132"/>
      <c r="S1086" s="132"/>
      <c r="T1086" s="133"/>
      <c r="AT1086" s="128" t="s">
        <v>96</v>
      </c>
      <c r="AU1086" s="128" t="s">
        <v>2</v>
      </c>
      <c r="AV1086" s="126" t="s">
        <v>83</v>
      </c>
      <c r="AW1086" s="126" t="s">
        <v>98</v>
      </c>
      <c r="AX1086" s="126" t="s">
        <v>84</v>
      </c>
      <c r="AY1086" s="128" t="s">
        <v>85</v>
      </c>
    </row>
    <row r="1087" spans="2:51" s="134" customFormat="1" x14ac:dyDescent="0.2">
      <c r="B1087" s="135"/>
      <c r="D1087" s="121" t="s">
        <v>96</v>
      </c>
      <c r="E1087" s="136" t="s">
        <v>10</v>
      </c>
      <c r="F1087" s="137" t="s">
        <v>460</v>
      </c>
      <c r="H1087" s="138">
        <v>24.585999999999999</v>
      </c>
      <c r="I1087" s="139"/>
      <c r="L1087" s="135"/>
      <c r="M1087" s="140"/>
      <c r="N1087" s="141"/>
      <c r="O1087" s="141"/>
      <c r="P1087" s="141"/>
      <c r="Q1087" s="141"/>
      <c r="R1087" s="141"/>
      <c r="S1087" s="141"/>
      <c r="T1087" s="142"/>
      <c r="AT1087" s="136" t="s">
        <v>96</v>
      </c>
      <c r="AU1087" s="136" t="s">
        <v>2</v>
      </c>
      <c r="AV1087" s="134" t="s">
        <v>2</v>
      </c>
      <c r="AW1087" s="134" t="s">
        <v>98</v>
      </c>
      <c r="AX1087" s="134" t="s">
        <v>84</v>
      </c>
      <c r="AY1087" s="136" t="s">
        <v>85</v>
      </c>
    </row>
    <row r="1088" spans="2:51" s="126" customFormat="1" x14ac:dyDescent="0.2">
      <c r="B1088" s="127"/>
      <c r="D1088" s="121" t="s">
        <v>96</v>
      </c>
      <c r="E1088" s="128" t="s">
        <v>10</v>
      </c>
      <c r="F1088" s="129" t="s">
        <v>385</v>
      </c>
      <c r="H1088" s="128" t="s">
        <v>10</v>
      </c>
      <c r="I1088" s="130"/>
      <c r="L1088" s="127"/>
      <c r="M1088" s="131"/>
      <c r="N1088" s="132"/>
      <c r="O1088" s="132"/>
      <c r="P1088" s="132"/>
      <c r="Q1088" s="132"/>
      <c r="R1088" s="132"/>
      <c r="S1088" s="132"/>
      <c r="T1088" s="133"/>
      <c r="AT1088" s="128" t="s">
        <v>96</v>
      </c>
      <c r="AU1088" s="128" t="s">
        <v>2</v>
      </c>
      <c r="AV1088" s="126" t="s">
        <v>83</v>
      </c>
      <c r="AW1088" s="126" t="s">
        <v>98</v>
      </c>
      <c r="AX1088" s="126" t="s">
        <v>84</v>
      </c>
      <c r="AY1088" s="128" t="s">
        <v>85</v>
      </c>
    </row>
    <row r="1089" spans="2:51" s="134" customFormat="1" x14ac:dyDescent="0.2">
      <c r="B1089" s="135"/>
      <c r="D1089" s="121" t="s">
        <v>96</v>
      </c>
      <c r="E1089" s="136" t="s">
        <v>10</v>
      </c>
      <c r="F1089" s="137" t="s">
        <v>461</v>
      </c>
      <c r="H1089" s="138">
        <v>9.109</v>
      </c>
      <c r="I1089" s="139"/>
      <c r="L1089" s="135"/>
      <c r="M1089" s="140"/>
      <c r="N1089" s="141"/>
      <c r="O1089" s="141"/>
      <c r="P1089" s="141"/>
      <c r="Q1089" s="141"/>
      <c r="R1089" s="141"/>
      <c r="S1089" s="141"/>
      <c r="T1089" s="142"/>
      <c r="AT1089" s="136" t="s">
        <v>96</v>
      </c>
      <c r="AU1089" s="136" t="s">
        <v>2</v>
      </c>
      <c r="AV1089" s="134" t="s">
        <v>2</v>
      </c>
      <c r="AW1089" s="134" t="s">
        <v>98</v>
      </c>
      <c r="AX1089" s="134" t="s">
        <v>84</v>
      </c>
      <c r="AY1089" s="136" t="s">
        <v>85</v>
      </c>
    </row>
    <row r="1090" spans="2:51" s="126" customFormat="1" x14ac:dyDescent="0.2">
      <c r="B1090" s="127"/>
      <c r="D1090" s="121" t="s">
        <v>96</v>
      </c>
      <c r="E1090" s="128" t="s">
        <v>10</v>
      </c>
      <c r="F1090" s="129" t="s">
        <v>387</v>
      </c>
      <c r="H1090" s="128" t="s">
        <v>10</v>
      </c>
      <c r="I1090" s="130"/>
      <c r="L1090" s="127"/>
      <c r="M1090" s="131"/>
      <c r="N1090" s="132"/>
      <c r="O1090" s="132"/>
      <c r="P1090" s="132"/>
      <c r="Q1090" s="132"/>
      <c r="R1090" s="132"/>
      <c r="S1090" s="132"/>
      <c r="T1090" s="133"/>
      <c r="AT1090" s="128" t="s">
        <v>96</v>
      </c>
      <c r="AU1090" s="128" t="s">
        <v>2</v>
      </c>
      <c r="AV1090" s="126" t="s">
        <v>83</v>
      </c>
      <c r="AW1090" s="126" t="s">
        <v>98</v>
      </c>
      <c r="AX1090" s="126" t="s">
        <v>84</v>
      </c>
      <c r="AY1090" s="128" t="s">
        <v>85</v>
      </c>
    </row>
    <row r="1091" spans="2:51" s="134" customFormat="1" x14ac:dyDescent="0.2">
      <c r="B1091" s="135"/>
      <c r="D1091" s="121" t="s">
        <v>96</v>
      </c>
      <c r="E1091" s="136" t="s">
        <v>10</v>
      </c>
      <c r="F1091" s="137" t="s">
        <v>462</v>
      </c>
      <c r="H1091" s="138">
        <v>12.43</v>
      </c>
      <c r="I1091" s="139"/>
      <c r="L1091" s="135"/>
      <c r="M1091" s="140"/>
      <c r="N1091" s="141"/>
      <c r="O1091" s="141"/>
      <c r="P1091" s="141"/>
      <c r="Q1091" s="141"/>
      <c r="R1091" s="141"/>
      <c r="S1091" s="141"/>
      <c r="T1091" s="142"/>
      <c r="AT1091" s="136" t="s">
        <v>96</v>
      </c>
      <c r="AU1091" s="136" t="s">
        <v>2</v>
      </c>
      <c r="AV1091" s="134" t="s">
        <v>2</v>
      </c>
      <c r="AW1091" s="134" t="s">
        <v>98</v>
      </c>
      <c r="AX1091" s="134" t="s">
        <v>84</v>
      </c>
      <c r="AY1091" s="136" t="s">
        <v>85</v>
      </c>
    </row>
    <row r="1092" spans="2:51" s="126" customFormat="1" x14ac:dyDescent="0.2">
      <c r="B1092" s="127"/>
      <c r="D1092" s="121" t="s">
        <v>96</v>
      </c>
      <c r="E1092" s="128" t="s">
        <v>10</v>
      </c>
      <c r="F1092" s="129" t="s">
        <v>389</v>
      </c>
      <c r="H1092" s="128" t="s">
        <v>10</v>
      </c>
      <c r="I1092" s="130"/>
      <c r="L1092" s="127"/>
      <c r="M1092" s="131"/>
      <c r="N1092" s="132"/>
      <c r="O1092" s="132"/>
      <c r="P1092" s="132"/>
      <c r="Q1092" s="132"/>
      <c r="R1092" s="132"/>
      <c r="S1092" s="132"/>
      <c r="T1092" s="133"/>
      <c r="AT1092" s="128" t="s">
        <v>96</v>
      </c>
      <c r="AU1092" s="128" t="s">
        <v>2</v>
      </c>
      <c r="AV1092" s="126" t="s">
        <v>83</v>
      </c>
      <c r="AW1092" s="126" t="s">
        <v>98</v>
      </c>
      <c r="AX1092" s="126" t="s">
        <v>84</v>
      </c>
      <c r="AY1092" s="128" t="s">
        <v>85</v>
      </c>
    </row>
    <row r="1093" spans="2:51" s="134" customFormat="1" x14ac:dyDescent="0.2">
      <c r="B1093" s="135"/>
      <c r="D1093" s="121" t="s">
        <v>96</v>
      </c>
      <c r="E1093" s="136" t="s">
        <v>10</v>
      </c>
      <c r="F1093" s="137" t="s">
        <v>463</v>
      </c>
      <c r="H1093" s="138">
        <v>53.05</v>
      </c>
      <c r="I1093" s="139"/>
      <c r="L1093" s="135"/>
      <c r="M1093" s="140"/>
      <c r="N1093" s="141"/>
      <c r="O1093" s="141"/>
      <c r="P1093" s="141"/>
      <c r="Q1093" s="141"/>
      <c r="R1093" s="141"/>
      <c r="S1093" s="141"/>
      <c r="T1093" s="142"/>
      <c r="AT1093" s="136" t="s">
        <v>96</v>
      </c>
      <c r="AU1093" s="136" t="s">
        <v>2</v>
      </c>
      <c r="AV1093" s="134" t="s">
        <v>2</v>
      </c>
      <c r="AW1093" s="134" t="s">
        <v>98</v>
      </c>
      <c r="AX1093" s="134" t="s">
        <v>84</v>
      </c>
      <c r="AY1093" s="136" t="s">
        <v>85</v>
      </c>
    </row>
    <row r="1094" spans="2:51" s="126" customFormat="1" x14ac:dyDescent="0.2">
      <c r="B1094" s="127"/>
      <c r="D1094" s="121" t="s">
        <v>96</v>
      </c>
      <c r="E1094" s="128" t="s">
        <v>10</v>
      </c>
      <c r="F1094" s="129" t="s">
        <v>391</v>
      </c>
      <c r="H1094" s="128" t="s">
        <v>10</v>
      </c>
      <c r="I1094" s="130"/>
      <c r="L1094" s="127"/>
      <c r="M1094" s="131"/>
      <c r="N1094" s="132"/>
      <c r="O1094" s="132"/>
      <c r="P1094" s="132"/>
      <c r="Q1094" s="132"/>
      <c r="R1094" s="132"/>
      <c r="S1094" s="132"/>
      <c r="T1094" s="133"/>
      <c r="AT1094" s="128" t="s">
        <v>96</v>
      </c>
      <c r="AU1094" s="128" t="s">
        <v>2</v>
      </c>
      <c r="AV1094" s="126" t="s">
        <v>83</v>
      </c>
      <c r="AW1094" s="126" t="s">
        <v>98</v>
      </c>
      <c r="AX1094" s="126" t="s">
        <v>84</v>
      </c>
      <c r="AY1094" s="128" t="s">
        <v>85</v>
      </c>
    </row>
    <row r="1095" spans="2:51" s="134" customFormat="1" x14ac:dyDescent="0.2">
      <c r="B1095" s="135"/>
      <c r="D1095" s="121" t="s">
        <v>96</v>
      </c>
      <c r="E1095" s="136" t="s">
        <v>10</v>
      </c>
      <c r="F1095" s="137" t="s">
        <v>1260</v>
      </c>
      <c r="H1095" s="138">
        <v>39.167999999999999</v>
      </c>
      <c r="I1095" s="139"/>
      <c r="L1095" s="135"/>
      <c r="M1095" s="140"/>
      <c r="N1095" s="141"/>
      <c r="O1095" s="141"/>
      <c r="P1095" s="141"/>
      <c r="Q1095" s="141"/>
      <c r="R1095" s="141"/>
      <c r="S1095" s="141"/>
      <c r="T1095" s="142"/>
      <c r="AT1095" s="136" t="s">
        <v>96</v>
      </c>
      <c r="AU1095" s="136" t="s">
        <v>2</v>
      </c>
      <c r="AV1095" s="134" t="s">
        <v>2</v>
      </c>
      <c r="AW1095" s="134" t="s">
        <v>98</v>
      </c>
      <c r="AX1095" s="134" t="s">
        <v>84</v>
      </c>
      <c r="AY1095" s="136" t="s">
        <v>85</v>
      </c>
    </row>
    <row r="1096" spans="2:51" s="126" customFormat="1" x14ac:dyDescent="0.2">
      <c r="B1096" s="127"/>
      <c r="D1096" s="121" t="s">
        <v>96</v>
      </c>
      <c r="E1096" s="128" t="s">
        <v>10</v>
      </c>
      <c r="F1096" s="129" t="s">
        <v>393</v>
      </c>
      <c r="H1096" s="128" t="s">
        <v>10</v>
      </c>
      <c r="I1096" s="130"/>
      <c r="L1096" s="127"/>
      <c r="M1096" s="131"/>
      <c r="N1096" s="132"/>
      <c r="O1096" s="132"/>
      <c r="P1096" s="132"/>
      <c r="Q1096" s="132"/>
      <c r="R1096" s="132"/>
      <c r="S1096" s="132"/>
      <c r="T1096" s="133"/>
      <c r="AT1096" s="128" t="s">
        <v>96</v>
      </c>
      <c r="AU1096" s="128" t="s">
        <v>2</v>
      </c>
      <c r="AV1096" s="126" t="s">
        <v>83</v>
      </c>
      <c r="AW1096" s="126" t="s">
        <v>98</v>
      </c>
      <c r="AX1096" s="126" t="s">
        <v>84</v>
      </c>
      <c r="AY1096" s="128" t="s">
        <v>85</v>
      </c>
    </row>
    <row r="1097" spans="2:51" s="134" customFormat="1" x14ac:dyDescent="0.2">
      <c r="B1097" s="135"/>
      <c r="D1097" s="121" t="s">
        <v>96</v>
      </c>
      <c r="E1097" s="136" t="s">
        <v>10</v>
      </c>
      <c r="F1097" s="137" t="s">
        <v>465</v>
      </c>
      <c r="H1097" s="138">
        <v>6.7160000000000002</v>
      </c>
      <c r="I1097" s="139"/>
      <c r="L1097" s="135"/>
      <c r="M1097" s="140"/>
      <c r="N1097" s="141"/>
      <c r="O1097" s="141"/>
      <c r="P1097" s="141"/>
      <c r="Q1097" s="141"/>
      <c r="R1097" s="141"/>
      <c r="S1097" s="141"/>
      <c r="T1097" s="142"/>
      <c r="AT1097" s="136" t="s">
        <v>96</v>
      </c>
      <c r="AU1097" s="136" t="s">
        <v>2</v>
      </c>
      <c r="AV1097" s="134" t="s">
        <v>2</v>
      </c>
      <c r="AW1097" s="134" t="s">
        <v>98</v>
      </c>
      <c r="AX1097" s="134" t="s">
        <v>84</v>
      </c>
      <c r="AY1097" s="136" t="s">
        <v>85</v>
      </c>
    </row>
    <row r="1098" spans="2:51" s="162" customFormat="1" x14ac:dyDescent="0.2">
      <c r="B1098" s="163"/>
      <c r="D1098" s="121" t="s">
        <v>96</v>
      </c>
      <c r="E1098" s="164" t="s">
        <v>10</v>
      </c>
      <c r="F1098" s="165" t="s">
        <v>395</v>
      </c>
      <c r="H1098" s="166">
        <v>607.34100000000001</v>
      </c>
      <c r="I1098" s="167"/>
      <c r="L1098" s="163"/>
      <c r="M1098" s="168"/>
      <c r="N1098" s="169"/>
      <c r="O1098" s="169"/>
      <c r="P1098" s="169"/>
      <c r="Q1098" s="169"/>
      <c r="R1098" s="169"/>
      <c r="S1098" s="169"/>
      <c r="T1098" s="170"/>
      <c r="AT1098" s="164" t="s">
        <v>96</v>
      </c>
      <c r="AU1098" s="164" t="s">
        <v>2</v>
      </c>
      <c r="AV1098" s="162" t="s">
        <v>108</v>
      </c>
      <c r="AW1098" s="162" t="s">
        <v>98</v>
      </c>
      <c r="AX1098" s="162" t="s">
        <v>84</v>
      </c>
      <c r="AY1098" s="164" t="s">
        <v>85</v>
      </c>
    </row>
    <row r="1099" spans="2:51" s="126" customFormat="1" x14ac:dyDescent="0.2">
      <c r="B1099" s="127"/>
      <c r="D1099" s="121" t="s">
        <v>96</v>
      </c>
      <c r="E1099" s="128" t="s">
        <v>10</v>
      </c>
      <c r="F1099" s="129" t="s">
        <v>396</v>
      </c>
      <c r="H1099" s="128" t="s">
        <v>10</v>
      </c>
      <c r="I1099" s="130"/>
      <c r="L1099" s="127"/>
      <c r="M1099" s="131"/>
      <c r="N1099" s="132"/>
      <c r="O1099" s="132"/>
      <c r="P1099" s="132"/>
      <c r="Q1099" s="132"/>
      <c r="R1099" s="132"/>
      <c r="S1099" s="132"/>
      <c r="T1099" s="133"/>
      <c r="AT1099" s="128" t="s">
        <v>96</v>
      </c>
      <c r="AU1099" s="128" t="s">
        <v>2</v>
      </c>
      <c r="AV1099" s="126" t="s">
        <v>83</v>
      </c>
      <c r="AW1099" s="126" t="s">
        <v>98</v>
      </c>
      <c r="AX1099" s="126" t="s">
        <v>84</v>
      </c>
      <c r="AY1099" s="128" t="s">
        <v>85</v>
      </c>
    </row>
    <row r="1100" spans="2:51" s="126" customFormat="1" x14ac:dyDescent="0.2">
      <c r="B1100" s="127"/>
      <c r="D1100" s="121" t="s">
        <v>96</v>
      </c>
      <c r="E1100" s="128" t="s">
        <v>10</v>
      </c>
      <c r="F1100" s="129" t="s">
        <v>397</v>
      </c>
      <c r="H1100" s="128" t="s">
        <v>10</v>
      </c>
      <c r="I1100" s="130"/>
      <c r="L1100" s="127"/>
      <c r="M1100" s="131"/>
      <c r="N1100" s="132"/>
      <c r="O1100" s="132"/>
      <c r="P1100" s="132"/>
      <c r="Q1100" s="132"/>
      <c r="R1100" s="132"/>
      <c r="S1100" s="132"/>
      <c r="T1100" s="133"/>
      <c r="AT1100" s="128" t="s">
        <v>96</v>
      </c>
      <c r="AU1100" s="128" t="s">
        <v>2</v>
      </c>
      <c r="AV1100" s="126" t="s">
        <v>83</v>
      </c>
      <c r="AW1100" s="126" t="s">
        <v>98</v>
      </c>
      <c r="AX1100" s="126" t="s">
        <v>84</v>
      </c>
      <c r="AY1100" s="128" t="s">
        <v>85</v>
      </c>
    </row>
    <row r="1101" spans="2:51" s="134" customFormat="1" ht="22.5" x14ac:dyDescent="0.2">
      <c r="B1101" s="135"/>
      <c r="D1101" s="121" t="s">
        <v>96</v>
      </c>
      <c r="E1101" s="136" t="s">
        <v>10</v>
      </c>
      <c r="F1101" s="137" t="s">
        <v>1261</v>
      </c>
      <c r="H1101" s="138">
        <v>53.45</v>
      </c>
      <c r="I1101" s="139"/>
      <c r="L1101" s="135"/>
      <c r="M1101" s="140"/>
      <c r="N1101" s="141"/>
      <c r="O1101" s="141"/>
      <c r="P1101" s="141"/>
      <c r="Q1101" s="141"/>
      <c r="R1101" s="141"/>
      <c r="S1101" s="141"/>
      <c r="T1101" s="142"/>
      <c r="AT1101" s="136" t="s">
        <v>96</v>
      </c>
      <c r="AU1101" s="136" t="s">
        <v>2</v>
      </c>
      <c r="AV1101" s="134" t="s">
        <v>2</v>
      </c>
      <c r="AW1101" s="134" t="s">
        <v>98</v>
      </c>
      <c r="AX1101" s="134" t="s">
        <v>84</v>
      </c>
      <c r="AY1101" s="136" t="s">
        <v>85</v>
      </c>
    </row>
    <row r="1102" spans="2:51" s="134" customFormat="1" x14ac:dyDescent="0.2">
      <c r="B1102" s="135"/>
      <c r="D1102" s="121" t="s">
        <v>96</v>
      </c>
      <c r="E1102" s="136" t="s">
        <v>10</v>
      </c>
      <c r="F1102" s="137" t="s">
        <v>1262</v>
      </c>
      <c r="H1102" s="138">
        <v>42.24</v>
      </c>
      <c r="I1102" s="139"/>
      <c r="L1102" s="135"/>
      <c r="M1102" s="140"/>
      <c r="N1102" s="141"/>
      <c r="O1102" s="141"/>
      <c r="P1102" s="141"/>
      <c r="Q1102" s="141"/>
      <c r="R1102" s="141"/>
      <c r="S1102" s="141"/>
      <c r="T1102" s="142"/>
      <c r="AT1102" s="136" t="s">
        <v>96</v>
      </c>
      <c r="AU1102" s="136" t="s">
        <v>2</v>
      </c>
      <c r="AV1102" s="134" t="s">
        <v>2</v>
      </c>
      <c r="AW1102" s="134" t="s">
        <v>98</v>
      </c>
      <c r="AX1102" s="134" t="s">
        <v>84</v>
      </c>
      <c r="AY1102" s="136" t="s">
        <v>85</v>
      </c>
    </row>
    <row r="1103" spans="2:51" s="126" customFormat="1" x14ac:dyDescent="0.2">
      <c r="B1103" s="127"/>
      <c r="D1103" s="121" t="s">
        <v>96</v>
      </c>
      <c r="E1103" s="128" t="s">
        <v>10</v>
      </c>
      <c r="F1103" s="129" t="s">
        <v>400</v>
      </c>
      <c r="H1103" s="128" t="s">
        <v>10</v>
      </c>
      <c r="I1103" s="130"/>
      <c r="L1103" s="127"/>
      <c r="M1103" s="131"/>
      <c r="N1103" s="132"/>
      <c r="O1103" s="132"/>
      <c r="P1103" s="132"/>
      <c r="Q1103" s="132"/>
      <c r="R1103" s="132"/>
      <c r="S1103" s="132"/>
      <c r="T1103" s="133"/>
      <c r="AT1103" s="128" t="s">
        <v>96</v>
      </c>
      <c r="AU1103" s="128" t="s">
        <v>2</v>
      </c>
      <c r="AV1103" s="126" t="s">
        <v>83</v>
      </c>
      <c r="AW1103" s="126" t="s">
        <v>98</v>
      </c>
      <c r="AX1103" s="126" t="s">
        <v>84</v>
      </c>
      <c r="AY1103" s="128" t="s">
        <v>85</v>
      </c>
    </row>
    <row r="1104" spans="2:51" s="134" customFormat="1" ht="22.5" x14ac:dyDescent="0.2">
      <c r="B1104" s="135"/>
      <c r="D1104" s="121" t="s">
        <v>96</v>
      </c>
      <c r="E1104" s="136" t="s">
        <v>10</v>
      </c>
      <c r="F1104" s="137" t="s">
        <v>468</v>
      </c>
      <c r="H1104" s="138">
        <v>59.555</v>
      </c>
      <c r="I1104" s="139"/>
      <c r="L1104" s="135"/>
      <c r="M1104" s="140"/>
      <c r="N1104" s="141"/>
      <c r="O1104" s="141"/>
      <c r="P1104" s="141"/>
      <c r="Q1104" s="141"/>
      <c r="R1104" s="141"/>
      <c r="S1104" s="141"/>
      <c r="T1104" s="142"/>
      <c r="AT1104" s="136" t="s">
        <v>96</v>
      </c>
      <c r="AU1104" s="136" t="s">
        <v>2</v>
      </c>
      <c r="AV1104" s="134" t="s">
        <v>2</v>
      </c>
      <c r="AW1104" s="134" t="s">
        <v>98</v>
      </c>
      <c r="AX1104" s="134" t="s">
        <v>84</v>
      </c>
      <c r="AY1104" s="136" t="s">
        <v>85</v>
      </c>
    </row>
    <row r="1105" spans="2:51" s="126" customFormat="1" x14ac:dyDescent="0.2">
      <c r="B1105" s="127"/>
      <c r="D1105" s="121" t="s">
        <v>96</v>
      </c>
      <c r="E1105" s="128" t="s">
        <v>10</v>
      </c>
      <c r="F1105" s="129" t="s">
        <v>402</v>
      </c>
      <c r="H1105" s="128" t="s">
        <v>10</v>
      </c>
      <c r="I1105" s="130"/>
      <c r="L1105" s="127"/>
      <c r="M1105" s="131"/>
      <c r="N1105" s="132"/>
      <c r="O1105" s="132"/>
      <c r="P1105" s="132"/>
      <c r="Q1105" s="132"/>
      <c r="R1105" s="132"/>
      <c r="S1105" s="132"/>
      <c r="T1105" s="133"/>
      <c r="AT1105" s="128" t="s">
        <v>96</v>
      </c>
      <c r="AU1105" s="128" t="s">
        <v>2</v>
      </c>
      <c r="AV1105" s="126" t="s">
        <v>83</v>
      </c>
      <c r="AW1105" s="126" t="s">
        <v>98</v>
      </c>
      <c r="AX1105" s="126" t="s">
        <v>84</v>
      </c>
      <c r="AY1105" s="128" t="s">
        <v>85</v>
      </c>
    </row>
    <row r="1106" spans="2:51" s="134" customFormat="1" x14ac:dyDescent="0.2">
      <c r="B1106" s="135"/>
      <c r="D1106" s="121" t="s">
        <v>96</v>
      </c>
      <c r="E1106" s="136" t="s">
        <v>10</v>
      </c>
      <c r="F1106" s="137" t="s">
        <v>469</v>
      </c>
      <c r="H1106" s="138">
        <v>59.72</v>
      </c>
      <c r="I1106" s="139"/>
      <c r="L1106" s="135"/>
      <c r="M1106" s="140"/>
      <c r="N1106" s="141"/>
      <c r="O1106" s="141"/>
      <c r="P1106" s="141"/>
      <c r="Q1106" s="141"/>
      <c r="R1106" s="141"/>
      <c r="S1106" s="141"/>
      <c r="T1106" s="142"/>
      <c r="AT1106" s="136" t="s">
        <v>96</v>
      </c>
      <c r="AU1106" s="136" t="s">
        <v>2</v>
      </c>
      <c r="AV1106" s="134" t="s">
        <v>2</v>
      </c>
      <c r="AW1106" s="134" t="s">
        <v>98</v>
      </c>
      <c r="AX1106" s="134" t="s">
        <v>84</v>
      </c>
      <c r="AY1106" s="136" t="s">
        <v>85</v>
      </c>
    </row>
    <row r="1107" spans="2:51" s="126" customFormat="1" x14ac:dyDescent="0.2">
      <c r="B1107" s="127"/>
      <c r="D1107" s="121" t="s">
        <v>96</v>
      </c>
      <c r="E1107" s="128" t="s">
        <v>10</v>
      </c>
      <c r="F1107" s="129" t="s">
        <v>404</v>
      </c>
      <c r="H1107" s="128" t="s">
        <v>10</v>
      </c>
      <c r="I1107" s="130"/>
      <c r="L1107" s="127"/>
      <c r="M1107" s="131"/>
      <c r="N1107" s="132"/>
      <c r="O1107" s="132"/>
      <c r="P1107" s="132"/>
      <c r="Q1107" s="132"/>
      <c r="R1107" s="132"/>
      <c r="S1107" s="132"/>
      <c r="T1107" s="133"/>
      <c r="AT1107" s="128" t="s">
        <v>96</v>
      </c>
      <c r="AU1107" s="128" t="s">
        <v>2</v>
      </c>
      <c r="AV1107" s="126" t="s">
        <v>83</v>
      </c>
      <c r="AW1107" s="126" t="s">
        <v>98</v>
      </c>
      <c r="AX1107" s="126" t="s">
        <v>84</v>
      </c>
      <c r="AY1107" s="128" t="s">
        <v>85</v>
      </c>
    </row>
    <row r="1108" spans="2:51" s="134" customFormat="1" x14ac:dyDescent="0.2">
      <c r="B1108" s="135"/>
      <c r="D1108" s="121" t="s">
        <v>96</v>
      </c>
      <c r="E1108" s="136" t="s">
        <v>10</v>
      </c>
      <c r="F1108" s="137" t="s">
        <v>469</v>
      </c>
      <c r="H1108" s="138">
        <v>59.72</v>
      </c>
      <c r="I1108" s="139"/>
      <c r="L1108" s="135"/>
      <c r="M1108" s="140"/>
      <c r="N1108" s="141"/>
      <c r="O1108" s="141"/>
      <c r="P1108" s="141"/>
      <c r="Q1108" s="141"/>
      <c r="R1108" s="141"/>
      <c r="S1108" s="141"/>
      <c r="T1108" s="142"/>
      <c r="AT1108" s="136" t="s">
        <v>96</v>
      </c>
      <c r="AU1108" s="136" t="s">
        <v>2</v>
      </c>
      <c r="AV1108" s="134" t="s">
        <v>2</v>
      </c>
      <c r="AW1108" s="134" t="s">
        <v>98</v>
      </c>
      <c r="AX1108" s="134" t="s">
        <v>84</v>
      </c>
      <c r="AY1108" s="136" t="s">
        <v>85</v>
      </c>
    </row>
    <row r="1109" spans="2:51" s="126" customFormat="1" x14ac:dyDescent="0.2">
      <c r="B1109" s="127"/>
      <c r="D1109" s="121" t="s">
        <v>96</v>
      </c>
      <c r="E1109" s="128" t="s">
        <v>10</v>
      </c>
      <c r="F1109" s="129" t="s">
        <v>405</v>
      </c>
      <c r="H1109" s="128" t="s">
        <v>10</v>
      </c>
      <c r="I1109" s="130"/>
      <c r="L1109" s="127"/>
      <c r="M1109" s="131"/>
      <c r="N1109" s="132"/>
      <c r="O1109" s="132"/>
      <c r="P1109" s="132"/>
      <c r="Q1109" s="132"/>
      <c r="R1109" s="132"/>
      <c r="S1109" s="132"/>
      <c r="T1109" s="133"/>
      <c r="AT1109" s="128" t="s">
        <v>96</v>
      </c>
      <c r="AU1109" s="128" t="s">
        <v>2</v>
      </c>
      <c r="AV1109" s="126" t="s">
        <v>83</v>
      </c>
      <c r="AW1109" s="126" t="s">
        <v>98</v>
      </c>
      <c r="AX1109" s="126" t="s">
        <v>84</v>
      </c>
      <c r="AY1109" s="128" t="s">
        <v>85</v>
      </c>
    </row>
    <row r="1110" spans="2:51" s="134" customFormat="1" x14ac:dyDescent="0.2">
      <c r="B1110" s="135"/>
      <c r="D1110" s="121" t="s">
        <v>96</v>
      </c>
      <c r="E1110" s="136" t="s">
        <v>10</v>
      </c>
      <c r="F1110" s="137" t="s">
        <v>470</v>
      </c>
      <c r="H1110" s="138">
        <v>85.929000000000002</v>
      </c>
      <c r="I1110" s="139"/>
      <c r="L1110" s="135"/>
      <c r="M1110" s="140"/>
      <c r="N1110" s="141"/>
      <c r="O1110" s="141"/>
      <c r="P1110" s="141"/>
      <c r="Q1110" s="141"/>
      <c r="R1110" s="141"/>
      <c r="S1110" s="141"/>
      <c r="T1110" s="142"/>
      <c r="AT1110" s="136" t="s">
        <v>96</v>
      </c>
      <c r="AU1110" s="136" t="s">
        <v>2</v>
      </c>
      <c r="AV1110" s="134" t="s">
        <v>2</v>
      </c>
      <c r="AW1110" s="134" t="s">
        <v>98</v>
      </c>
      <c r="AX1110" s="134" t="s">
        <v>84</v>
      </c>
      <c r="AY1110" s="136" t="s">
        <v>85</v>
      </c>
    </row>
    <row r="1111" spans="2:51" s="126" customFormat="1" x14ac:dyDescent="0.2">
      <c r="B1111" s="127"/>
      <c r="D1111" s="121" t="s">
        <v>96</v>
      </c>
      <c r="E1111" s="128" t="s">
        <v>10</v>
      </c>
      <c r="F1111" s="129" t="s">
        <v>407</v>
      </c>
      <c r="H1111" s="128" t="s">
        <v>10</v>
      </c>
      <c r="I1111" s="130"/>
      <c r="L1111" s="127"/>
      <c r="M1111" s="131"/>
      <c r="N1111" s="132"/>
      <c r="O1111" s="132"/>
      <c r="P1111" s="132"/>
      <c r="Q1111" s="132"/>
      <c r="R1111" s="132"/>
      <c r="S1111" s="132"/>
      <c r="T1111" s="133"/>
      <c r="AT1111" s="128" t="s">
        <v>96</v>
      </c>
      <c r="AU1111" s="128" t="s">
        <v>2</v>
      </c>
      <c r="AV1111" s="126" t="s">
        <v>83</v>
      </c>
      <c r="AW1111" s="126" t="s">
        <v>98</v>
      </c>
      <c r="AX1111" s="126" t="s">
        <v>84</v>
      </c>
      <c r="AY1111" s="128" t="s">
        <v>85</v>
      </c>
    </row>
    <row r="1112" spans="2:51" s="134" customFormat="1" x14ac:dyDescent="0.2">
      <c r="B1112" s="135"/>
      <c r="D1112" s="121" t="s">
        <v>96</v>
      </c>
      <c r="E1112" s="136" t="s">
        <v>10</v>
      </c>
      <c r="F1112" s="137" t="s">
        <v>470</v>
      </c>
      <c r="H1112" s="138">
        <v>85.929000000000002</v>
      </c>
      <c r="I1112" s="139"/>
      <c r="L1112" s="135"/>
      <c r="M1112" s="140"/>
      <c r="N1112" s="141"/>
      <c r="O1112" s="141"/>
      <c r="P1112" s="141"/>
      <c r="Q1112" s="141"/>
      <c r="R1112" s="141"/>
      <c r="S1112" s="141"/>
      <c r="T1112" s="142"/>
      <c r="AT1112" s="136" t="s">
        <v>96</v>
      </c>
      <c r="AU1112" s="136" t="s">
        <v>2</v>
      </c>
      <c r="AV1112" s="134" t="s">
        <v>2</v>
      </c>
      <c r="AW1112" s="134" t="s">
        <v>98</v>
      </c>
      <c r="AX1112" s="134" t="s">
        <v>84</v>
      </c>
      <c r="AY1112" s="136" t="s">
        <v>85</v>
      </c>
    </row>
    <row r="1113" spans="2:51" s="126" customFormat="1" x14ac:dyDescent="0.2">
      <c r="B1113" s="127"/>
      <c r="D1113" s="121" t="s">
        <v>96</v>
      </c>
      <c r="E1113" s="128" t="s">
        <v>10</v>
      </c>
      <c r="F1113" s="129" t="s">
        <v>408</v>
      </c>
      <c r="H1113" s="128" t="s">
        <v>10</v>
      </c>
      <c r="I1113" s="130"/>
      <c r="L1113" s="127"/>
      <c r="M1113" s="131"/>
      <c r="N1113" s="132"/>
      <c r="O1113" s="132"/>
      <c r="P1113" s="132"/>
      <c r="Q1113" s="132"/>
      <c r="R1113" s="132"/>
      <c r="S1113" s="132"/>
      <c r="T1113" s="133"/>
      <c r="AT1113" s="128" t="s">
        <v>96</v>
      </c>
      <c r="AU1113" s="128" t="s">
        <v>2</v>
      </c>
      <c r="AV1113" s="126" t="s">
        <v>83</v>
      </c>
      <c r="AW1113" s="126" t="s">
        <v>98</v>
      </c>
      <c r="AX1113" s="126" t="s">
        <v>84</v>
      </c>
      <c r="AY1113" s="128" t="s">
        <v>85</v>
      </c>
    </row>
    <row r="1114" spans="2:51" s="134" customFormat="1" x14ac:dyDescent="0.2">
      <c r="B1114" s="135"/>
      <c r="D1114" s="121" t="s">
        <v>96</v>
      </c>
      <c r="E1114" s="136" t="s">
        <v>10</v>
      </c>
      <c r="F1114" s="137" t="s">
        <v>1263</v>
      </c>
      <c r="H1114" s="138">
        <v>99.185000000000002</v>
      </c>
      <c r="I1114" s="139"/>
      <c r="L1114" s="135"/>
      <c r="M1114" s="140"/>
      <c r="N1114" s="141"/>
      <c r="O1114" s="141"/>
      <c r="P1114" s="141"/>
      <c r="Q1114" s="141"/>
      <c r="R1114" s="141"/>
      <c r="S1114" s="141"/>
      <c r="T1114" s="142"/>
      <c r="AT1114" s="136" t="s">
        <v>96</v>
      </c>
      <c r="AU1114" s="136" t="s">
        <v>2</v>
      </c>
      <c r="AV1114" s="134" t="s">
        <v>2</v>
      </c>
      <c r="AW1114" s="134" t="s">
        <v>98</v>
      </c>
      <c r="AX1114" s="134" t="s">
        <v>84</v>
      </c>
      <c r="AY1114" s="136" t="s">
        <v>85</v>
      </c>
    </row>
    <row r="1115" spans="2:51" s="126" customFormat="1" x14ac:dyDescent="0.2">
      <c r="B1115" s="127"/>
      <c r="D1115" s="121" t="s">
        <v>96</v>
      </c>
      <c r="E1115" s="128" t="s">
        <v>10</v>
      </c>
      <c r="F1115" s="129" t="s">
        <v>410</v>
      </c>
      <c r="H1115" s="128" t="s">
        <v>10</v>
      </c>
      <c r="I1115" s="130"/>
      <c r="L1115" s="127"/>
      <c r="M1115" s="131"/>
      <c r="N1115" s="132"/>
      <c r="O1115" s="132"/>
      <c r="P1115" s="132"/>
      <c r="Q1115" s="132"/>
      <c r="R1115" s="132"/>
      <c r="S1115" s="132"/>
      <c r="T1115" s="133"/>
      <c r="AT1115" s="128" t="s">
        <v>96</v>
      </c>
      <c r="AU1115" s="128" t="s">
        <v>2</v>
      </c>
      <c r="AV1115" s="126" t="s">
        <v>83</v>
      </c>
      <c r="AW1115" s="126" t="s">
        <v>98</v>
      </c>
      <c r="AX1115" s="126" t="s">
        <v>84</v>
      </c>
      <c r="AY1115" s="128" t="s">
        <v>85</v>
      </c>
    </row>
    <row r="1116" spans="2:51" s="134" customFormat="1" x14ac:dyDescent="0.2">
      <c r="B1116" s="135"/>
      <c r="D1116" s="121" t="s">
        <v>96</v>
      </c>
      <c r="E1116" s="136" t="s">
        <v>10</v>
      </c>
      <c r="F1116" s="137" t="s">
        <v>1264</v>
      </c>
      <c r="H1116" s="138">
        <v>22.806000000000001</v>
      </c>
      <c r="I1116" s="139"/>
      <c r="L1116" s="135"/>
      <c r="M1116" s="140"/>
      <c r="N1116" s="141"/>
      <c r="O1116" s="141"/>
      <c r="P1116" s="141"/>
      <c r="Q1116" s="141"/>
      <c r="R1116" s="141"/>
      <c r="S1116" s="141"/>
      <c r="T1116" s="142"/>
      <c r="AT1116" s="136" t="s">
        <v>96</v>
      </c>
      <c r="AU1116" s="136" t="s">
        <v>2</v>
      </c>
      <c r="AV1116" s="134" t="s">
        <v>2</v>
      </c>
      <c r="AW1116" s="134" t="s">
        <v>98</v>
      </c>
      <c r="AX1116" s="134" t="s">
        <v>84</v>
      </c>
      <c r="AY1116" s="136" t="s">
        <v>85</v>
      </c>
    </row>
    <row r="1117" spans="2:51" s="126" customFormat="1" x14ac:dyDescent="0.2">
      <c r="B1117" s="127"/>
      <c r="D1117" s="121" t="s">
        <v>96</v>
      </c>
      <c r="E1117" s="128" t="s">
        <v>10</v>
      </c>
      <c r="F1117" s="129" t="s">
        <v>412</v>
      </c>
      <c r="H1117" s="128" t="s">
        <v>10</v>
      </c>
      <c r="I1117" s="130"/>
      <c r="L1117" s="127"/>
      <c r="M1117" s="131"/>
      <c r="N1117" s="132"/>
      <c r="O1117" s="132"/>
      <c r="P1117" s="132"/>
      <c r="Q1117" s="132"/>
      <c r="R1117" s="132"/>
      <c r="S1117" s="132"/>
      <c r="T1117" s="133"/>
      <c r="AT1117" s="128" t="s">
        <v>96</v>
      </c>
      <c r="AU1117" s="128" t="s">
        <v>2</v>
      </c>
      <c r="AV1117" s="126" t="s">
        <v>83</v>
      </c>
      <c r="AW1117" s="126" t="s">
        <v>98</v>
      </c>
      <c r="AX1117" s="126" t="s">
        <v>84</v>
      </c>
      <c r="AY1117" s="128" t="s">
        <v>85</v>
      </c>
    </row>
    <row r="1118" spans="2:51" s="134" customFormat="1" x14ac:dyDescent="0.2">
      <c r="B1118" s="135"/>
      <c r="D1118" s="121" t="s">
        <v>96</v>
      </c>
      <c r="E1118" s="136" t="s">
        <v>10</v>
      </c>
      <c r="F1118" s="137" t="s">
        <v>473</v>
      </c>
      <c r="H1118" s="138">
        <v>23.253</v>
      </c>
      <c r="I1118" s="139"/>
      <c r="L1118" s="135"/>
      <c r="M1118" s="140"/>
      <c r="N1118" s="141"/>
      <c r="O1118" s="141"/>
      <c r="P1118" s="141"/>
      <c r="Q1118" s="141"/>
      <c r="R1118" s="141"/>
      <c r="S1118" s="141"/>
      <c r="T1118" s="142"/>
      <c r="AT1118" s="136" t="s">
        <v>96</v>
      </c>
      <c r="AU1118" s="136" t="s">
        <v>2</v>
      </c>
      <c r="AV1118" s="134" t="s">
        <v>2</v>
      </c>
      <c r="AW1118" s="134" t="s">
        <v>98</v>
      </c>
      <c r="AX1118" s="134" t="s">
        <v>84</v>
      </c>
      <c r="AY1118" s="136" t="s">
        <v>85</v>
      </c>
    </row>
    <row r="1119" spans="2:51" s="126" customFormat="1" x14ac:dyDescent="0.2">
      <c r="B1119" s="127"/>
      <c r="D1119" s="121" t="s">
        <v>96</v>
      </c>
      <c r="E1119" s="128" t="s">
        <v>10</v>
      </c>
      <c r="F1119" s="129" t="s">
        <v>414</v>
      </c>
      <c r="H1119" s="128" t="s">
        <v>10</v>
      </c>
      <c r="I1119" s="130"/>
      <c r="L1119" s="127"/>
      <c r="M1119" s="131"/>
      <c r="N1119" s="132"/>
      <c r="O1119" s="132"/>
      <c r="P1119" s="132"/>
      <c r="Q1119" s="132"/>
      <c r="R1119" s="132"/>
      <c r="S1119" s="132"/>
      <c r="T1119" s="133"/>
      <c r="AT1119" s="128" t="s">
        <v>96</v>
      </c>
      <c r="AU1119" s="128" t="s">
        <v>2</v>
      </c>
      <c r="AV1119" s="126" t="s">
        <v>83</v>
      </c>
      <c r="AW1119" s="126" t="s">
        <v>98</v>
      </c>
      <c r="AX1119" s="126" t="s">
        <v>84</v>
      </c>
      <c r="AY1119" s="128" t="s">
        <v>85</v>
      </c>
    </row>
    <row r="1120" spans="2:51" s="134" customFormat="1" x14ac:dyDescent="0.2">
      <c r="B1120" s="135"/>
      <c r="D1120" s="121" t="s">
        <v>96</v>
      </c>
      <c r="E1120" s="136" t="s">
        <v>10</v>
      </c>
      <c r="F1120" s="137" t="s">
        <v>474</v>
      </c>
      <c r="H1120" s="138">
        <v>31.460999999999999</v>
      </c>
      <c r="I1120" s="139"/>
      <c r="L1120" s="135"/>
      <c r="M1120" s="140"/>
      <c r="N1120" s="141"/>
      <c r="O1120" s="141"/>
      <c r="P1120" s="141"/>
      <c r="Q1120" s="141"/>
      <c r="R1120" s="141"/>
      <c r="S1120" s="141"/>
      <c r="T1120" s="142"/>
      <c r="AT1120" s="136" t="s">
        <v>96</v>
      </c>
      <c r="AU1120" s="136" t="s">
        <v>2</v>
      </c>
      <c r="AV1120" s="134" t="s">
        <v>2</v>
      </c>
      <c r="AW1120" s="134" t="s">
        <v>98</v>
      </c>
      <c r="AX1120" s="134" t="s">
        <v>84</v>
      </c>
      <c r="AY1120" s="136" t="s">
        <v>85</v>
      </c>
    </row>
    <row r="1121" spans="2:51" s="126" customFormat="1" x14ac:dyDescent="0.2">
      <c r="B1121" s="127"/>
      <c r="D1121" s="121" t="s">
        <v>96</v>
      </c>
      <c r="E1121" s="128" t="s">
        <v>10</v>
      </c>
      <c r="F1121" s="129" t="s">
        <v>416</v>
      </c>
      <c r="H1121" s="128" t="s">
        <v>10</v>
      </c>
      <c r="I1121" s="130"/>
      <c r="L1121" s="127"/>
      <c r="M1121" s="131"/>
      <c r="N1121" s="132"/>
      <c r="O1121" s="132"/>
      <c r="P1121" s="132"/>
      <c r="Q1121" s="132"/>
      <c r="R1121" s="132"/>
      <c r="S1121" s="132"/>
      <c r="T1121" s="133"/>
      <c r="AT1121" s="128" t="s">
        <v>96</v>
      </c>
      <c r="AU1121" s="128" t="s">
        <v>2</v>
      </c>
      <c r="AV1121" s="126" t="s">
        <v>83</v>
      </c>
      <c r="AW1121" s="126" t="s">
        <v>98</v>
      </c>
      <c r="AX1121" s="126" t="s">
        <v>84</v>
      </c>
      <c r="AY1121" s="128" t="s">
        <v>85</v>
      </c>
    </row>
    <row r="1122" spans="2:51" s="134" customFormat="1" x14ac:dyDescent="0.2">
      <c r="B1122" s="135"/>
      <c r="D1122" s="121" t="s">
        <v>96</v>
      </c>
      <c r="E1122" s="136" t="s">
        <v>10</v>
      </c>
      <c r="F1122" s="137" t="s">
        <v>475</v>
      </c>
      <c r="H1122" s="138">
        <v>9.3000000000000007</v>
      </c>
      <c r="I1122" s="139"/>
      <c r="L1122" s="135"/>
      <c r="M1122" s="140"/>
      <c r="N1122" s="141"/>
      <c r="O1122" s="141"/>
      <c r="P1122" s="141"/>
      <c r="Q1122" s="141"/>
      <c r="R1122" s="141"/>
      <c r="S1122" s="141"/>
      <c r="T1122" s="142"/>
      <c r="AT1122" s="136" t="s">
        <v>96</v>
      </c>
      <c r="AU1122" s="136" t="s">
        <v>2</v>
      </c>
      <c r="AV1122" s="134" t="s">
        <v>2</v>
      </c>
      <c r="AW1122" s="134" t="s">
        <v>98</v>
      </c>
      <c r="AX1122" s="134" t="s">
        <v>84</v>
      </c>
      <c r="AY1122" s="136" t="s">
        <v>85</v>
      </c>
    </row>
    <row r="1123" spans="2:51" s="126" customFormat="1" x14ac:dyDescent="0.2">
      <c r="B1123" s="127"/>
      <c r="D1123" s="121" t="s">
        <v>96</v>
      </c>
      <c r="E1123" s="128" t="s">
        <v>10</v>
      </c>
      <c r="F1123" s="129" t="s">
        <v>418</v>
      </c>
      <c r="H1123" s="128" t="s">
        <v>10</v>
      </c>
      <c r="I1123" s="130"/>
      <c r="L1123" s="127"/>
      <c r="M1123" s="131"/>
      <c r="N1123" s="132"/>
      <c r="O1123" s="132"/>
      <c r="P1123" s="132"/>
      <c r="Q1123" s="132"/>
      <c r="R1123" s="132"/>
      <c r="S1123" s="132"/>
      <c r="T1123" s="133"/>
      <c r="AT1123" s="128" t="s">
        <v>96</v>
      </c>
      <c r="AU1123" s="128" t="s">
        <v>2</v>
      </c>
      <c r="AV1123" s="126" t="s">
        <v>83</v>
      </c>
      <c r="AW1123" s="126" t="s">
        <v>98</v>
      </c>
      <c r="AX1123" s="126" t="s">
        <v>84</v>
      </c>
      <c r="AY1123" s="128" t="s">
        <v>85</v>
      </c>
    </row>
    <row r="1124" spans="2:51" s="134" customFormat="1" x14ac:dyDescent="0.2">
      <c r="B1124" s="135"/>
      <c r="D1124" s="121" t="s">
        <v>96</v>
      </c>
      <c r="E1124" s="136" t="s">
        <v>10</v>
      </c>
      <c r="F1124" s="137" t="s">
        <v>475</v>
      </c>
      <c r="H1124" s="138">
        <v>9.3000000000000007</v>
      </c>
      <c r="I1124" s="139"/>
      <c r="L1124" s="135"/>
      <c r="M1124" s="140"/>
      <c r="N1124" s="141"/>
      <c r="O1124" s="141"/>
      <c r="P1124" s="141"/>
      <c r="Q1124" s="141"/>
      <c r="R1124" s="141"/>
      <c r="S1124" s="141"/>
      <c r="T1124" s="142"/>
      <c r="AT1124" s="136" t="s">
        <v>96</v>
      </c>
      <c r="AU1124" s="136" t="s">
        <v>2</v>
      </c>
      <c r="AV1124" s="134" t="s">
        <v>2</v>
      </c>
      <c r="AW1124" s="134" t="s">
        <v>98</v>
      </c>
      <c r="AX1124" s="134" t="s">
        <v>84</v>
      </c>
      <c r="AY1124" s="136" t="s">
        <v>85</v>
      </c>
    </row>
    <row r="1125" spans="2:51" s="134" customFormat="1" x14ac:dyDescent="0.2">
      <c r="B1125" s="135"/>
      <c r="D1125" s="121" t="s">
        <v>96</v>
      </c>
      <c r="E1125" s="136" t="s">
        <v>10</v>
      </c>
      <c r="F1125" s="137" t="s">
        <v>419</v>
      </c>
      <c r="H1125" s="138">
        <v>0</v>
      </c>
      <c r="I1125" s="139"/>
      <c r="L1125" s="135"/>
      <c r="M1125" s="140"/>
      <c r="N1125" s="141"/>
      <c r="O1125" s="141"/>
      <c r="P1125" s="141"/>
      <c r="Q1125" s="141"/>
      <c r="R1125" s="141"/>
      <c r="S1125" s="141"/>
      <c r="T1125" s="142"/>
      <c r="AT1125" s="136" t="s">
        <v>96</v>
      </c>
      <c r="AU1125" s="136" t="s">
        <v>2</v>
      </c>
      <c r="AV1125" s="134" t="s">
        <v>2</v>
      </c>
      <c r="AW1125" s="134" t="s">
        <v>98</v>
      </c>
      <c r="AX1125" s="134" t="s">
        <v>84</v>
      </c>
      <c r="AY1125" s="136" t="s">
        <v>85</v>
      </c>
    </row>
    <row r="1126" spans="2:51" s="126" customFormat="1" x14ac:dyDescent="0.2">
      <c r="B1126" s="127"/>
      <c r="D1126" s="121" t="s">
        <v>96</v>
      </c>
      <c r="E1126" s="128" t="s">
        <v>10</v>
      </c>
      <c r="F1126" s="129" t="s">
        <v>420</v>
      </c>
      <c r="H1126" s="128" t="s">
        <v>10</v>
      </c>
      <c r="I1126" s="130"/>
      <c r="L1126" s="127"/>
      <c r="M1126" s="131"/>
      <c r="N1126" s="132"/>
      <c r="O1126" s="132"/>
      <c r="P1126" s="132"/>
      <c r="Q1126" s="132"/>
      <c r="R1126" s="132"/>
      <c r="S1126" s="132"/>
      <c r="T1126" s="133"/>
      <c r="AT1126" s="128" t="s">
        <v>96</v>
      </c>
      <c r="AU1126" s="128" t="s">
        <v>2</v>
      </c>
      <c r="AV1126" s="126" t="s">
        <v>83</v>
      </c>
      <c r="AW1126" s="126" t="s">
        <v>98</v>
      </c>
      <c r="AX1126" s="126" t="s">
        <v>84</v>
      </c>
      <c r="AY1126" s="128" t="s">
        <v>85</v>
      </c>
    </row>
    <row r="1127" spans="2:51" s="134" customFormat="1" x14ac:dyDescent="0.2">
      <c r="B1127" s="135"/>
      <c r="D1127" s="121" t="s">
        <v>96</v>
      </c>
      <c r="E1127" s="136" t="s">
        <v>10</v>
      </c>
      <c r="F1127" s="137" t="s">
        <v>1260</v>
      </c>
      <c r="H1127" s="138">
        <v>39.167999999999999</v>
      </c>
      <c r="I1127" s="139"/>
      <c r="L1127" s="135"/>
      <c r="M1127" s="140"/>
      <c r="N1127" s="141"/>
      <c r="O1127" s="141"/>
      <c r="P1127" s="141"/>
      <c r="Q1127" s="141"/>
      <c r="R1127" s="141"/>
      <c r="S1127" s="141"/>
      <c r="T1127" s="142"/>
      <c r="AT1127" s="136" t="s">
        <v>96</v>
      </c>
      <c r="AU1127" s="136" t="s">
        <v>2</v>
      </c>
      <c r="AV1127" s="134" t="s">
        <v>2</v>
      </c>
      <c r="AW1127" s="134" t="s">
        <v>98</v>
      </c>
      <c r="AX1127" s="134" t="s">
        <v>84</v>
      </c>
      <c r="AY1127" s="136" t="s">
        <v>85</v>
      </c>
    </row>
    <row r="1128" spans="2:51" s="162" customFormat="1" x14ac:dyDescent="0.2">
      <c r="B1128" s="163"/>
      <c r="D1128" s="121" t="s">
        <v>96</v>
      </c>
      <c r="E1128" s="164" t="s">
        <v>10</v>
      </c>
      <c r="F1128" s="165" t="s">
        <v>395</v>
      </c>
      <c r="H1128" s="166">
        <v>681.01599999999996</v>
      </c>
      <c r="I1128" s="167"/>
      <c r="L1128" s="163"/>
      <c r="M1128" s="168"/>
      <c r="N1128" s="169"/>
      <c r="O1128" s="169"/>
      <c r="P1128" s="169"/>
      <c r="Q1128" s="169"/>
      <c r="R1128" s="169"/>
      <c r="S1128" s="169"/>
      <c r="T1128" s="170"/>
      <c r="AT1128" s="164" t="s">
        <v>96</v>
      </c>
      <c r="AU1128" s="164" t="s">
        <v>2</v>
      </c>
      <c r="AV1128" s="162" t="s">
        <v>108</v>
      </c>
      <c r="AW1128" s="162" t="s">
        <v>98</v>
      </c>
      <c r="AX1128" s="162" t="s">
        <v>84</v>
      </c>
      <c r="AY1128" s="164" t="s">
        <v>85</v>
      </c>
    </row>
    <row r="1129" spans="2:51" s="134" customFormat="1" x14ac:dyDescent="0.2">
      <c r="B1129" s="135"/>
      <c r="D1129" s="121" t="s">
        <v>96</v>
      </c>
      <c r="E1129" s="136" t="s">
        <v>10</v>
      </c>
      <c r="F1129" s="137" t="s">
        <v>1265</v>
      </c>
      <c r="H1129" s="138">
        <v>537.25900000000001</v>
      </c>
      <c r="I1129" s="139"/>
      <c r="L1129" s="135"/>
      <c r="M1129" s="140"/>
      <c r="N1129" s="141"/>
      <c r="O1129" s="141"/>
      <c r="P1129" s="141"/>
      <c r="Q1129" s="141"/>
      <c r="R1129" s="141"/>
      <c r="S1129" s="141"/>
      <c r="T1129" s="142"/>
      <c r="AT1129" s="136" t="s">
        <v>96</v>
      </c>
      <c r="AU1129" s="136" t="s">
        <v>2</v>
      </c>
      <c r="AV1129" s="134" t="s">
        <v>2</v>
      </c>
      <c r="AW1129" s="134" t="s">
        <v>98</v>
      </c>
      <c r="AX1129" s="134" t="s">
        <v>84</v>
      </c>
      <c r="AY1129" s="136" t="s">
        <v>85</v>
      </c>
    </row>
    <row r="1130" spans="2:51" s="162" customFormat="1" x14ac:dyDescent="0.2">
      <c r="B1130" s="163"/>
      <c r="D1130" s="121" t="s">
        <v>96</v>
      </c>
      <c r="E1130" s="164" t="s">
        <v>10</v>
      </c>
      <c r="F1130" s="165" t="s">
        <v>395</v>
      </c>
      <c r="H1130" s="166">
        <v>537.25900000000001</v>
      </c>
      <c r="I1130" s="167"/>
      <c r="L1130" s="163"/>
      <c r="M1130" s="168"/>
      <c r="N1130" s="169"/>
      <c r="O1130" s="169"/>
      <c r="P1130" s="169"/>
      <c r="Q1130" s="169"/>
      <c r="R1130" s="169"/>
      <c r="S1130" s="169"/>
      <c r="T1130" s="170"/>
      <c r="AT1130" s="164" t="s">
        <v>96</v>
      </c>
      <c r="AU1130" s="164" t="s">
        <v>2</v>
      </c>
      <c r="AV1130" s="162" t="s">
        <v>108</v>
      </c>
      <c r="AW1130" s="162" t="s">
        <v>98</v>
      </c>
      <c r="AX1130" s="162" t="s">
        <v>84</v>
      </c>
      <c r="AY1130" s="164" t="s">
        <v>85</v>
      </c>
    </row>
    <row r="1131" spans="2:51" s="126" customFormat="1" x14ac:dyDescent="0.2">
      <c r="B1131" s="127"/>
      <c r="D1131" s="121" t="s">
        <v>96</v>
      </c>
      <c r="E1131" s="128" t="s">
        <v>10</v>
      </c>
      <c r="F1131" s="129" t="s">
        <v>586</v>
      </c>
      <c r="H1131" s="128" t="s">
        <v>10</v>
      </c>
      <c r="I1131" s="130"/>
      <c r="L1131" s="127"/>
      <c r="M1131" s="131"/>
      <c r="N1131" s="132"/>
      <c r="O1131" s="132"/>
      <c r="P1131" s="132"/>
      <c r="Q1131" s="132"/>
      <c r="R1131" s="132"/>
      <c r="S1131" s="132"/>
      <c r="T1131" s="133"/>
      <c r="AT1131" s="128" t="s">
        <v>96</v>
      </c>
      <c r="AU1131" s="128" t="s">
        <v>2</v>
      </c>
      <c r="AV1131" s="126" t="s">
        <v>83</v>
      </c>
      <c r="AW1131" s="126" t="s">
        <v>98</v>
      </c>
      <c r="AX1131" s="126" t="s">
        <v>84</v>
      </c>
      <c r="AY1131" s="128" t="s">
        <v>85</v>
      </c>
    </row>
    <row r="1132" spans="2:51" s="134" customFormat="1" x14ac:dyDescent="0.2">
      <c r="B1132" s="135"/>
      <c r="D1132" s="121" t="s">
        <v>96</v>
      </c>
      <c r="E1132" s="136" t="s">
        <v>10</v>
      </c>
      <c r="F1132" s="137" t="s">
        <v>614</v>
      </c>
      <c r="H1132" s="138">
        <v>1821.8040000000001</v>
      </c>
      <c r="I1132" s="139"/>
      <c r="L1132" s="135"/>
      <c r="M1132" s="140"/>
      <c r="N1132" s="141"/>
      <c r="O1132" s="141"/>
      <c r="P1132" s="141"/>
      <c r="Q1132" s="141"/>
      <c r="R1132" s="141"/>
      <c r="S1132" s="141"/>
      <c r="T1132" s="142"/>
      <c r="AT1132" s="136" t="s">
        <v>96</v>
      </c>
      <c r="AU1132" s="136" t="s">
        <v>2</v>
      </c>
      <c r="AV1132" s="134" t="s">
        <v>2</v>
      </c>
      <c r="AW1132" s="134" t="s">
        <v>98</v>
      </c>
      <c r="AX1132" s="134" t="s">
        <v>84</v>
      </c>
      <c r="AY1132" s="136" t="s">
        <v>85</v>
      </c>
    </row>
    <row r="1133" spans="2:51" s="134" customFormat="1" ht="33.75" x14ac:dyDescent="0.2">
      <c r="B1133" s="135"/>
      <c r="D1133" s="121" t="s">
        <v>96</v>
      </c>
      <c r="E1133" s="136" t="s">
        <v>10</v>
      </c>
      <c r="F1133" s="137" t="s">
        <v>615</v>
      </c>
      <c r="H1133" s="138">
        <v>49.021999999999998</v>
      </c>
      <c r="I1133" s="139"/>
      <c r="L1133" s="135"/>
      <c r="M1133" s="140"/>
      <c r="N1133" s="141"/>
      <c r="O1133" s="141"/>
      <c r="P1133" s="141"/>
      <c r="Q1133" s="141"/>
      <c r="R1133" s="141"/>
      <c r="S1133" s="141"/>
      <c r="T1133" s="142"/>
      <c r="AT1133" s="136" t="s">
        <v>96</v>
      </c>
      <c r="AU1133" s="136" t="s">
        <v>2</v>
      </c>
      <c r="AV1133" s="134" t="s">
        <v>2</v>
      </c>
      <c r="AW1133" s="134" t="s">
        <v>98</v>
      </c>
      <c r="AX1133" s="134" t="s">
        <v>84</v>
      </c>
      <c r="AY1133" s="136" t="s">
        <v>85</v>
      </c>
    </row>
    <row r="1134" spans="2:51" s="134" customFormat="1" x14ac:dyDescent="0.2">
      <c r="B1134" s="135"/>
      <c r="D1134" s="121" t="s">
        <v>96</v>
      </c>
      <c r="E1134" s="136" t="s">
        <v>10</v>
      </c>
      <c r="F1134" s="137" t="s">
        <v>617</v>
      </c>
      <c r="H1134" s="138">
        <v>53.116999999999997</v>
      </c>
      <c r="I1134" s="139"/>
      <c r="L1134" s="135"/>
      <c r="M1134" s="140"/>
      <c r="N1134" s="141"/>
      <c r="O1134" s="141"/>
      <c r="P1134" s="141"/>
      <c r="Q1134" s="141"/>
      <c r="R1134" s="141"/>
      <c r="S1134" s="141"/>
      <c r="T1134" s="142"/>
      <c r="AT1134" s="136" t="s">
        <v>96</v>
      </c>
      <c r="AU1134" s="136" t="s">
        <v>2</v>
      </c>
      <c r="AV1134" s="134" t="s">
        <v>2</v>
      </c>
      <c r="AW1134" s="134" t="s">
        <v>98</v>
      </c>
      <c r="AX1134" s="134" t="s">
        <v>84</v>
      </c>
      <c r="AY1134" s="136" t="s">
        <v>85</v>
      </c>
    </row>
    <row r="1135" spans="2:51" s="134" customFormat="1" x14ac:dyDescent="0.2">
      <c r="B1135" s="135"/>
      <c r="D1135" s="121" t="s">
        <v>96</v>
      </c>
      <c r="E1135" s="136" t="s">
        <v>10</v>
      </c>
      <c r="F1135" s="137" t="s">
        <v>618</v>
      </c>
      <c r="H1135" s="138">
        <v>36.393999999999998</v>
      </c>
      <c r="I1135" s="139"/>
      <c r="L1135" s="135"/>
      <c r="M1135" s="140"/>
      <c r="N1135" s="141"/>
      <c r="O1135" s="141"/>
      <c r="P1135" s="141"/>
      <c r="Q1135" s="141"/>
      <c r="R1135" s="141"/>
      <c r="S1135" s="141"/>
      <c r="T1135" s="142"/>
      <c r="AT1135" s="136" t="s">
        <v>96</v>
      </c>
      <c r="AU1135" s="136" t="s">
        <v>2</v>
      </c>
      <c r="AV1135" s="134" t="s">
        <v>2</v>
      </c>
      <c r="AW1135" s="134" t="s">
        <v>98</v>
      </c>
      <c r="AX1135" s="134" t="s">
        <v>84</v>
      </c>
      <c r="AY1135" s="136" t="s">
        <v>85</v>
      </c>
    </row>
    <row r="1136" spans="2:51" s="134" customFormat="1" x14ac:dyDescent="0.2">
      <c r="B1136" s="135"/>
      <c r="D1136" s="121" t="s">
        <v>96</v>
      </c>
      <c r="E1136" s="136" t="s">
        <v>10</v>
      </c>
      <c r="F1136" s="137" t="s">
        <v>619</v>
      </c>
      <c r="H1136" s="138">
        <v>36.393999999999998</v>
      </c>
      <c r="I1136" s="139"/>
      <c r="L1136" s="135"/>
      <c r="M1136" s="140"/>
      <c r="N1136" s="141"/>
      <c r="O1136" s="141"/>
      <c r="P1136" s="141"/>
      <c r="Q1136" s="141"/>
      <c r="R1136" s="141"/>
      <c r="S1136" s="141"/>
      <c r="T1136" s="142"/>
      <c r="AT1136" s="136" t="s">
        <v>96</v>
      </c>
      <c r="AU1136" s="136" t="s">
        <v>2</v>
      </c>
      <c r="AV1136" s="134" t="s">
        <v>2</v>
      </c>
      <c r="AW1136" s="134" t="s">
        <v>98</v>
      </c>
      <c r="AX1136" s="134" t="s">
        <v>84</v>
      </c>
      <c r="AY1136" s="136" t="s">
        <v>85</v>
      </c>
    </row>
    <row r="1137" spans="2:51" s="134" customFormat="1" x14ac:dyDescent="0.2">
      <c r="B1137" s="135"/>
      <c r="D1137" s="121" t="s">
        <v>96</v>
      </c>
      <c r="E1137" s="136" t="s">
        <v>10</v>
      </c>
      <c r="F1137" s="137" t="s">
        <v>620</v>
      </c>
      <c r="H1137" s="138">
        <v>33.701000000000001</v>
      </c>
      <c r="I1137" s="139"/>
      <c r="L1137" s="135"/>
      <c r="M1137" s="140"/>
      <c r="N1137" s="141"/>
      <c r="O1137" s="141"/>
      <c r="P1137" s="141"/>
      <c r="Q1137" s="141"/>
      <c r="R1137" s="141"/>
      <c r="S1137" s="141"/>
      <c r="T1137" s="142"/>
      <c r="AT1137" s="136" t="s">
        <v>96</v>
      </c>
      <c r="AU1137" s="136" t="s">
        <v>2</v>
      </c>
      <c r="AV1137" s="134" t="s">
        <v>2</v>
      </c>
      <c r="AW1137" s="134" t="s">
        <v>98</v>
      </c>
      <c r="AX1137" s="134" t="s">
        <v>84</v>
      </c>
      <c r="AY1137" s="136" t="s">
        <v>85</v>
      </c>
    </row>
    <row r="1138" spans="2:51" s="134" customFormat="1" x14ac:dyDescent="0.2">
      <c r="B1138" s="135"/>
      <c r="D1138" s="121" t="s">
        <v>96</v>
      </c>
      <c r="E1138" s="136" t="s">
        <v>10</v>
      </c>
      <c r="F1138" s="137" t="s">
        <v>621</v>
      </c>
      <c r="H1138" s="138">
        <v>8.3729999999999993</v>
      </c>
      <c r="I1138" s="139"/>
      <c r="L1138" s="135"/>
      <c r="M1138" s="140"/>
      <c r="N1138" s="141"/>
      <c r="O1138" s="141"/>
      <c r="P1138" s="141"/>
      <c r="Q1138" s="141"/>
      <c r="R1138" s="141"/>
      <c r="S1138" s="141"/>
      <c r="T1138" s="142"/>
      <c r="AT1138" s="136" t="s">
        <v>96</v>
      </c>
      <c r="AU1138" s="136" t="s">
        <v>2</v>
      </c>
      <c r="AV1138" s="134" t="s">
        <v>2</v>
      </c>
      <c r="AW1138" s="134" t="s">
        <v>98</v>
      </c>
      <c r="AX1138" s="134" t="s">
        <v>84</v>
      </c>
      <c r="AY1138" s="136" t="s">
        <v>85</v>
      </c>
    </row>
    <row r="1139" spans="2:51" s="126" customFormat="1" x14ac:dyDescent="0.2">
      <c r="B1139" s="127"/>
      <c r="D1139" s="121" t="s">
        <v>96</v>
      </c>
      <c r="E1139" s="128" t="s">
        <v>10</v>
      </c>
      <c r="F1139" s="129" t="s">
        <v>601</v>
      </c>
      <c r="H1139" s="128" t="s">
        <v>10</v>
      </c>
      <c r="I1139" s="130"/>
      <c r="L1139" s="127"/>
      <c r="M1139" s="131"/>
      <c r="N1139" s="132"/>
      <c r="O1139" s="132"/>
      <c r="P1139" s="132"/>
      <c r="Q1139" s="132"/>
      <c r="R1139" s="132"/>
      <c r="S1139" s="132"/>
      <c r="T1139" s="133"/>
      <c r="AT1139" s="128" t="s">
        <v>96</v>
      </c>
      <c r="AU1139" s="128" t="s">
        <v>2</v>
      </c>
      <c r="AV1139" s="126" t="s">
        <v>83</v>
      </c>
      <c r="AW1139" s="126" t="s">
        <v>98</v>
      </c>
      <c r="AX1139" s="126" t="s">
        <v>84</v>
      </c>
      <c r="AY1139" s="128" t="s">
        <v>85</v>
      </c>
    </row>
    <row r="1140" spans="2:51" s="134" customFormat="1" x14ac:dyDescent="0.2">
      <c r="B1140" s="135"/>
      <c r="D1140" s="121" t="s">
        <v>96</v>
      </c>
      <c r="E1140" s="136" t="s">
        <v>10</v>
      </c>
      <c r="F1140" s="137" t="s">
        <v>626</v>
      </c>
      <c r="H1140" s="138">
        <v>2054.5970000000002</v>
      </c>
      <c r="I1140" s="139"/>
      <c r="L1140" s="135"/>
      <c r="M1140" s="140"/>
      <c r="N1140" s="141"/>
      <c r="O1140" s="141"/>
      <c r="P1140" s="141"/>
      <c r="Q1140" s="141"/>
      <c r="R1140" s="141"/>
      <c r="S1140" s="141"/>
      <c r="T1140" s="142"/>
      <c r="AT1140" s="136" t="s">
        <v>96</v>
      </c>
      <c r="AU1140" s="136" t="s">
        <v>2</v>
      </c>
      <c r="AV1140" s="134" t="s">
        <v>2</v>
      </c>
      <c r="AW1140" s="134" t="s">
        <v>98</v>
      </c>
      <c r="AX1140" s="134" t="s">
        <v>84</v>
      </c>
      <c r="AY1140" s="136" t="s">
        <v>85</v>
      </c>
    </row>
    <row r="1141" spans="2:51" s="134" customFormat="1" ht="22.5" x14ac:dyDescent="0.2">
      <c r="B1141" s="135"/>
      <c r="D1141" s="121" t="s">
        <v>96</v>
      </c>
      <c r="E1141" s="136" t="s">
        <v>10</v>
      </c>
      <c r="F1141" s="137" t="s">
        <v>627</v>
      </c>
      <c r="H1141" s="138">
        <v>91.302000000000007</v>
      </c>
      <c r="I1141" s="139"/>
      <c r="L1141" s="135"/>
      <c r="M1141" s="140"/>
      <c r="N1141" s="141"/>
      <c r="O1141" s="141"/>
      <c r="P1141" s="141"/>
      <c r="Q1141" s="141"/>
      <c r="R1141" s="141"/>
      <c r="S1141" s="141"/>
      <c r="T1141" s="142"/>
      <c r="AT1141" s="136" t="s">
        <v>96</v>
      </c>
      <c r="AU1141" s="136" t="s">
        <v>2</v>
      </c>
      <c r="AV1141" s="134" t="s">
        <v>2</v>
      </c>
      <c r="AW1141" s="134" t="s">
        <v>98</v>
      </c>
      <c r="AX1141" s="134" t="s">
        <v>84</v>
      </c>
      <c r="AY1141" s="136" t="s">
        <v>85</v>
      </c>
    </row>
    <row r="1142" spans="2:51" s="134" customFormat="1" x14ac:dyDescent="0.2">
      <c r="B1142" s="135"/>
      <c r="D1142" s="121" t="s">
        <v>96</v>
      </c>
      <c r="E1142" s="136" t="s">
        <v>10</v>
      </c>
      <c r="F1142" s="137" t="s">
        <v>628</v>
      </c>
      <c r="H1142" s="138">
        <v>60.48</v>
      </c>
      <c r="I1142" s="139"/>
      <c r="L1142" s="135"/>
      <c r="M1142" s="140"/>
      <c r="N1142" s="141"/>
      <c r="O1142" s="141"/>
      <c r="P1142" s="141"/>
      <c r="Q1142" s="141"/>
      <c r="R1142" s="141"/>
      <c r="S1142" s="141"/>
      <c r="T1142" s="142"/>
      <c r="AT1142" s="136" t="s">
        <v>96</v>
      </c>
      <c r="AU1142" s="136" t="s">
        <v>2</v>
      </c>
      <c r="AV1142" s="134" t="s">
        <v>2</v>
      </c>
      <c r="AW1142" s="134" t="s">
        <v>98</v>
      </c>
      <c r="AX1142" s="134" t="s">
        <v>84</v>
      </c>
      <c r="AY1142" s="136" t="s">
        <v>85</v>
      </c>
    </row>
    <row r="1143" spans="2:51" s="134" customFormat="1" x14ac:dyDescent="0.2">
      <c r="B1143" s="135"/>
      <c r="D1143" s="121" t="s">
        <v>96</v>
      </c>
      <c r="E1143" s="136" t="s">
        <v>10</v>
      </c>
      <c r="F1143" s="137" t="s">
        <v>629</v>
      </c>
      <c r="H1143" s="138">
        <v>62.036000000000001</v>
      </c>
      <c r="I1143" s="139"/>
      <c r="L1143" s="135"/>
      <c r="M1143" s="140"/>
      <c r="N1143" s="141"/>
      <c r="O1143" s="141"/>
      <c r="P1143" s="141"/>
      <c r="Q1143" s="141"/>
      <c r="R1143" s="141"/>
      <c r="S1143" s="141"/>
      <c r="T1143" s="142"/>
      <c r="AT1143" s="136" t="s">
        <v>96</v>
      </c>
      <c r="AU1143" s="136" t="s">
        <v>2</v>
      </c>
      <c r="AV1143" s="134" t="s">
        <v>2</v>
      </c>
      <c r="AW1143" s="134" t="s">
        <v>98</v>
      </c>
      <c r="AX1143" s="134" t="s">
        <v>84</v>
      </c>
      <c r="AY1143" s="136" t="s">
        <v>85</v>
      </c>
    </row>
    <row r="1144" spans="2:51" s="134" customFormat="1" x14ac:dyDescent="0.2">
      <c r="B1144" s="135"/>
      <c r="D1144" s="121" t="s">
        <v>96</v>
      </c>
      <c r="E1144" s="136" t="s">
        <v>10</v>
      </c>
      <c r="F1144" s="137" t="s">
        <v>630</v>
      </c>
      <c r="H1144" s="138">
        <v>60.48</v>
      </c>
      <c r="I1144" s="139"/>
      <c r="L1144" s="135"/>
      <c r="M1144" s="140"/>
      <c r="N1144" s="141"/>
      <c r="O1144" s="141"/>
      <c r="P1144" s="141"/>
      <c r="Q1144" s="141"/>
      <c r="R1144" s="141"/>
      <c r="S1144" s="141"/>
      <c r="T1144" s="142"/>
      <c r="AT1144" s="136" t="s">
        <v>96</v>
      </c>
      <c r="AU1144" s="136" t="s">
        <v>2</v>
      </c>
      <c r="AV1144" s="134" t="s">
        <v>2</v>
      </c>
      <c r="AW1144" s="134" t="s">
        <v>98</v>
      </c>
      <c r="AX1144" s="134" t="s">
        <v>84</v>
      </c>
      <c r="AY1144" s="136" t="s">
        <v>85</v>
      </c>
    </row>
    <row r="1145" spans="2:51" s="134" customFormat="1" x14ac:dyDescent="0.2">
      <c r="B1145" s="135"/>
      <c r="D1145" s="121" t="s">
        <v>96</v>
      </c>
      <c r="E1145" s="136" t="s">
        <v>10</v>
      </c>
      <c r="F1145" s="137" t="s">
        <v>631</v>
      </c>
      <c r="H1145" s="138">
        <v>58.08</v>
      </c>
      <c r="I1145" s="139"/>
      <c r="L1145" s="135"/>
      <c r="M1145" s="140"/>
      <c r="N1145" s="141"/>
      <c r="O1145" s="141"/>
      <c r="P1145" s="141"/>
      <c r="Q1145" s="141"/>
      <c r="R1145" s="141"/>
      <c r="S1145" s="141"/>
      <c r="T1145" s="142"/>
      <c r="AT1145" s="136" t="s">
        <v>96</v>
      </c>
      <c r="AU1145" s="136" t="s">
        <v>2</v>
      </c>
      <c r="AV1145" s="134" t="s">
        <v>2</v>
      </c>
      <c r="AW1145" s="134" t="s">
        <v>98</v>
      </c>
      <c r="AX1145" s="134" t="s">
        <v>84</v>
      </c>
      <c r="AY1145" s="136" t="s">
        <v>85</v>
      </c>
    </row>
    <row r="1146" spans="2:51" s="134" customFormat="1" x14ac:dyDescent="0.2">
      <c r="B1146" s="135"/>
      <c r="D1146" s="121" t="s">
        <v>96</v>
      </c>
      <c r="E1146" s="136" t="s">
        <v>10</v>
      </c>
      <c r="F1146" s="137" t="s">
        <v>632</v>
      </c>
      <c r="H1146" s="138">
        <v>25.402000000000001</v>
      </c>
      <c r="I1146" s="139"/>
      <c r="L1146" s="135"/>
      <c r="M1146" s="140"/>
      <c r="N1146" s="141"/>
      <c r="O1146" s="141"/>
      <c r="P1146" s="141"/>
      <c r="Q1146" s="141"/>
      <c r="R1146" s="141"/>
      <c r="S1146" s="141"/>
      <c r="T1146" s="142"/>
      <c r="AT1146" s="136" t="s">
        <v>96</v>
      </c>
      <c r="AU1146" s="136" t="s">
        <v>2</v>
      </c>
      <c r="AV1146" s="134" t="s">
        <v>2</v>
      </c>
      <c r="AW1146" s="134" t="s">
        <v>98</v>
      </c>
      <c r="AX1146" s="134" t="s">
        <v>84</v>
      </c>
      <c r="AY1146" s="136" t="s">
        <v>85</v>
      </c>
    </row>
    <row r="1147" spans="2:51" s="134" customFormat="1" x14ac:dyDescent="0.2">
      <c r="B1147" s="135"/>
      <c r="D1147" s="121" t="s">
        <v>96</v>
      </c>
      <c r="E1147" s="136" t="s">
        <v>10</v>
      </c>
      <c r="F1147" s="137" t="s">
        <v>633</v>
      </c>
      <c r="H1147" s="138">
        <v>42.941000000000003</v>
      </c>
      <c r="I1147" s="139"/>
      <c r="L1147" s="135"/>
      <c r="M1147" s="140"/>
      <c r="N1147" s="141"/>
      <c r="O1147" s="141"/>
      <c r="P1147" s="141"/>
      <c r="Q1147" s="141"/>
      <c r="R1147" s="141"/>
      <c r="S1147" s="141"/>
      <c r="T1147" s="142"/>
      <c r="AT1147" s="136" t="s">
        <v>96</v>
      </c>
      <c r="AU1147" s="136" t="s">
        <v>2</v>
      </c>
      <c r="AV1147" s="134" t="s">
        <v>2</v>
      </c>
      <c r="AW1147" s="134" t="s">
        <v>98</v>
      </c>
      <c r="AX1147" s="134" t="s">
        <v>84</v>
      </c>
      <c r="AY1147" s="136" t="s">
        <v>85</v>
      </c>
    </row>
    <row r="1148" spans="2:51" s="134" customFormat="1" x14ac:dyDescent="0.2">
      <c r="B1148" s="135"/>
      <c r="D1148" s="121" t="s">
        <v>96</v>
      </c>
      <c r="E1148" s="136" t="s">
        <v>10</v>
      </c>
      <c r="F1148" s="137" t="s">
        <v>1266</v>
      </c>
      <c r="H1148" s="138">
        <v>14.84</v>
      </c>
      <c r="I1148" s="139"/>
      <c r="L1148" s="135"/>
      <c r="M1148" s="140"/>
      <c r="N1148" s="141"/>
      <c r="O1148" s="141"/>
      <c r="P1148" s="141"/>
      <c r="Q1148" s="141"/>
      <c r="R1148" s="141"/>
      <c r="S1148" s="141"/>
      <c r="T1148" s="142"/>
      <c r="AT1148" s="136" t="s">
        <v>96</v>
      </c>
      <c r="AU1148" s="136" t="s">
        <v>2</v>
      </c>
      <c r="AV1148" s="134" t="s">
        <v>2</v>
      </c>
      <c r="AW1148" s="134" t="s">
        <v>98</v>
      </c>
      <c r="AX1148" s="134" t="s">
        <v>84</v>
      </c>
      <c r="AY1148" s="136" t="s">
        <v>85</v>
      </c>
    </row>
    <row r="1149" spans="2:51" s="162" customFormat="1" x14ac:dyDescent="0.2">
      <c r="B1149" s="163"/>
      <c r="D1149" s="121" t="s">
        <v>96</v>
      </c>
      <c r="E1149" s="164" t="s">
        <v>10</v>
      </c>
      <c r="F1149" s="165" t="s">
        <v>395</v>
      </c>
      <c r="H1149" s="166">
        <v>4508.9629999999997</v>
      </c>
      <c r="I1149" s="167"/>
      <c r="L1149" s="163"/>
      <c r="M1149" s="168"/>
      <c r="N1149" s="169"/>
      <c r="O1149" s="169"/>
      <c r="P1149" s="169"/>
      <c r="Q1149" s="169"/>
      <c r="R1149" s="169"/>
      <c r="S1149" s="169"/>
      <c r="T1149" s="170"/>
      <c r="AT1149" s="164" t="s">
        <v>96</v>
      </c>
      <c r="AU1149" s="164" t="s">
        <v>2</v>
      </c>
      <c r="AV1149" s="162" t="s">
        <v>108</v>
      </c>
      <c r="AW1149" s="162" t="s">
        <v>98</v>
      </c>
      <c r="AX1149" s="162" t="s">
        <v>84</v>
      </c>
      <c r="AY1149" s="164" t="s">
        <v>85</v>
      </c>
    </row>
    <row r="1150" spans="2:51" s="126" customFormat="1" x14ac:dyDescent="0.2">
      <c r="B1150" s="127"/>
      <c r="D1150" s="121" t="s">
        <v>96</v>
      </c>
      <c r="E1150" s="128" t="s">
        <v>10</v>
      </c>
      <c r="F1150" s="129" t="s">
        <v>1267</v>
      </c>
      <c r="H1150" s="128" t="s">
        <v>10</v>
      </c>
      <c r="I1150" s="130"/>
      <c r="L1150" s="127"/>
      <c r="M1150" s="131"/>
      <c r="N1150" s="132"/>
      <c r="O1150" s="132"/>
      <c r="P1150" s="132"/>
      <c r="Q1150" s="132"/>
      <c r="R1150" s="132"/>
      <c r="S1150" s="132"/>
      <c r="T1150" s="133"/>
      <c r="AT1150" s="128" t="s">
        <v>96</v>
      </c>
      <c r="AU1150" s="128" t="s">
        <v>2</v>
      </c>
      <c r="AV1150" s="126" t="s">
        <v>83</v>
      </c>
      <c r="AW1150" s="126" t="s">
        <v>98</v>
      </c>
      <c r="AX1150" s="126" t="s">
        <v>84</v>
      </c>
      <c r="AY1150" s="128" t="s">
        <v>85</v>
      </c>
    </row>
    <row r="1151" spans="2:51" s="134" customFormat="1" ht="22.5" x14ac:dyDescent="0.2">
      <c r="B1151" s="135"/>
      <c r="D1151" s="121" t="s">
        <v>96</v>
      </c>
      <c r="E1151" s="136" t="s">
        <v>10</v>
      </c>
      <c r="F1151" s="137" t="s">
        <v>1268</v>
      </c>
      <c r="H1151" s="138">
        <v>108.79900000000001</v>
      </c>
      <c r="I1151" s="139"/>
      <c r="L1151" s="135"/>
      <c r="M1151" s="140"/>
      <c r="N1151" s="141"/>
      <c r="O1151" s="141"/>
      <c r="P1151" s="141"/>
      <c r="Q1151" s="141"/>
      <c r="R1151" s="141"/>
      <c r="S1151" s="141"/>
      <c r="T1151" s="142"/>
      <c r="AT1151" s="136" t="s">
        <v>96</v>
      </c>
      <c r="AU1151" s="136" t="s">
        <v>2</v>
      </c>
      <c r="AV1151" s="134" t="s">
        <v>2</v>
      </c>
      <c r="AW1151" s="134" t="s">
        <v>98</v>
      </c>
      <c r="AX1151" s="134" t="s">
        <v>84</v>
      </c>
      <c r="AY1151" s="136" t="s">
        <v>85</v>
      </c>
    </row>
    <row r="1152" spans="2:51" s="134" customFormat="1" x14ac:dyDescent="0.2">
      <c r="B1152" s="135"/>
      <c r="D1152" s="121" t="s">
        <v>96</v>
      </c>
      <c r="E1152" s="136" t="s">
        <v>10</v>
      </c>
      <c r="F1152" s="137" t="s">
        <v>1269</v>
      </c>
      <c r="H1152" s="138">
        <v>210.60499999999999</v>
      </c>
      <c r="I1152" s="139"/>
      <c r="L1152" s="135"/>
      <c r="M1152" s="140"/>
      <c r="N1152" s="141"/>
      <c r="O1152" s="141"/>
      <c r="P1152" s="141"/>
      <c r="Q1152" s="141"/>
      <c r="R1152" s="141"/>
      <c r="S1152" s="141"/>
      <c r="T1152" s="142"/>
      <c r="AT1152" s="136" t="s">
        <v>96</v>
      </c>
      <c r="AU1152" s="136" t="s">
        <v>2</v>
      </c>
      <c r="AV1152" s="134" t="s">
        <v>2</v>
      </c>
      <c r="AW1152" s="134" t="s">
        <v>98</v>
      </c>
      <c r="AX1152" s="134" t="s">
        <v>84</v>
      </c>
      <c r="AY1152" s="136" t="s">
        <v>85</v>
      </c>
    </row>
    <row r="1153" spans="1:65" s="134" customFormat="1" x14ac:dyDescent="0.2">
      <c r="B1153" s="135"/>
      <c r="D1153" s="121" t="s">
        <v>96</v>
      </c>
      <c r="E1153" s="136" t="s">
        <v>10</v>
      </c>
      <c r="F1153" s="137" t="s">
        <v>1270</v>
      </c>
      <c r="H1153" s="138">
        <v>187.30799999999999</v>
      </c>
      <c r="I1153" s="139"/>
      <c r="L1153" s="135"/>
      <c r="M1153" s="140"/>
      <c r="N1153" s="141"/>
      <c r="O1153" s="141"/>
      <c r="P1153" s="141"/>
      <c r="Q1153" s="141"/>
      <c r="R1153" s="141"/>
      <c r="S1153" s="141"/>
      <c r="T1153" s="142"/>
      <c r="AT1153" s="136" t="s">
        <v>96</v>
      </c>
      <c r="AU1153" s="136" t="s">
        <v>2</v>
      </c>
      <c r="AV1153" s="134" t="s">
        <v>2</v>
      </c>
      <c r="AW1153" s="134" t="s">
        <v>98</v>
      </c>
      <c r="AX1153" s="134" t="s">
        <v>84</v>
      </c>
      <c r="AY1153" s="136" t="s">
        <v>85</v>
      </c>
    </row>
    <row r="1154" spans="1:65" s="134" customFormat="1" ht="22.5" x14ac:dyDescent="0.2">
      <c r="B1154" s="135"/>
      <c r="D1154" s="121" t="s">
        <v>96</v>
      </c>
      <c r="E1154" s="136" t="s">
        <v>10</v>
      </c>
      <c r="F1154" s="137" t="s">
        <v>1271</v>
      </c>
      <c r="H1154" s="138">
        <v>230.88800000000001</v>
      </c>
      <c r="I1154" s="139"/>
      <c r="L1154" s="135"/>
      <c r="M1154" s="140"/>
      <c r="N1154" s="141"/>
      <c r="O1154" s="141"/>
      <c r="P1154" s="141"/>
      <c r="Q1154" s="141"/>
      <c r="R1154" s="141"/>
      <c r="S1154" s="141"/>
      <c r="T1154" s="142"/>
      <c r="AT1154" s="136" t="s">
        <v>96</v>
      </c>
      <c r="AU1154" s="136" t="s">
        <v>2</v>
      </c>
      <c r="AV1154" s="134" t="s">
        <v>2</v>
      </c>
      <c r="AW1154" s="134" t="s">
        <v>98</v>
      </c>
      <c r="AX1154" s="134" t="s">
        <v>84</v>
      </c>
      <c r="AY1154" s="136" t="s">
        <v>85</v>
      </c>
    </row>
    <row r="1155" spans="1:65" s="134" customFormat="1" x14ac:dyDescent="0.2">
      <c r="B1155" s="135"/>
      <c r="D1155" s="121" t="s">
        <v>96</v>
      </c>
      <c r="E1155" s="136" t="s">
        <v>10</v>
      </c>
      <c r="F1155" s="137" t="s">
        <v>1272</v>
      </c>
      <c r="H1155" s="138">
        <v>15.683</v>
      </c>
      <c r="I1155" s="139"/>
      <c r="L1155" s="135"/>
      <c r="M1155" s="140"/>
      <c r="N1155" s="141"/>
      <c r="O1155" s="141"/>
      <c r="P1155" s="141"/>
      <c r="Q1155" s="141"/>
      <c r="R1155" s="141"/>
      <c r="S1155" s="141"/>
      <c r="T1155" s="142"/>
      <c r="AT1155" s="136" t="s">
        <v>96</v>
      </c>
      <c r="AU1155" s="136" t="s">
        <v>2</v>
      </c>
      <c r="AV1155" s="134" t="s">
        <v>2</v>
      </c>
      <c r="AW1155" s="134" t="s">
        <v>98</v>
      </c>
      <c r="AX1155" s="134" t="s">
        <v>84</v>
      </c>
      <c r="AY1155" s="136" t="s">
        <v>85</v>
      </c>
    </row>
    <row r="1156" spans="1:65" s="143" customFormat="1" x14ac:dyDescent="0.2">
      <c r="B1156" s="144"/>
      <c r="D1156" s="121" t="s">
        <v>96</v>
      </c>
      <c r="E1156" s="145" t="s">
        <v>10</v>
      </c>
      <c r="F1156" s="146" t="s">
        <v>102</v>
      </c>
      <c r="H1156" s="147">
        <v>7494.04</v>
      </c>
      <c r="I1156" s="148"/>
      <c r="L1156" s="144"/>
      <c r="M1156" s="149"/>
      <c r="N1156" s="150"/>
      <c r="O1156" s="150"/>
      <c r="P1156" s="150"/>
      <c r="Q1156" s="150"/>
      <c r="R1156" s="150"/>
      <c r="S1156" s="150"/>
      <c r="T1156" s="151"/>
      <c r="AT1156" s="145" t="s">
        <v>96</v>
      </c>
      <c r="AU1156" s="145" t="s">
        <v>2</v>
      </c>
      <c r="AV1156" s="143" t="s">
        <v>92</v>
      </c>
      <c r="AW1156" s="143" t="s">
        <v>98</v>
      </c>
      <c r="AX1156" s="143" t="s">
        <v>83</v>
      </c>
      <c r="AY1156" s="145" t="s">
        <v>85</v>
      </c>
    </row>
    <row r="1157" spans="1:65" s="92" customFormat="1" ht="22.9" customHeight="1" x14ac:dyDescent="0.2">
      <c r="B1157" s="93"/>
      <c r="D1157" s="94" t="s">
        <v>81</v>
      </c>
      <c r="E1157" s="104" t="s">
        <v>1273</v>
      </c>
      <c r="F1157" s="104" t="s">
        <v>1274</v>
      </c>
      <c r="I1157" s="96"/>
      <c r="J1157" s="105">
        <f>BK1157</f>
        <v>0</v>
      </c>
      <c r="L1157" s="93"/>
      <c r="M1157" s="98"/>
      <c r="N1157" s="99"/>
      <c r="O1157" s="99"/>
      <c r="P1157" s="100">
        <f>SUM(P1158:P1162)</f>
        <v>0</v>
      </c>
      <c r="Q1157" s="99"/>
      <c r="R1157" s="100">
        <f>SUM(R1158:R1162)</f>
        <v>1.122688E-2</v>
      </c>
      <c r="S1157" s="99"/>
      <c r="T1157" s="101">
        <f>SUM(T1158:T1162)</f>
        <v>0</v>
      </c>
      <c r="AR1157" s="94" t="s">
        <v>2</v>
      </c>
      <c r="AT1157" s="102" t="s">
        <v>81</v>
      </c>
      <c r="AU1157" s="102" t="s">
        <v>83</v>
      </c>
      <c r="AY1157" s="94" t="s">
        <v>85</v>
      </c>
      <c r="BK1157" s="103">
        <f>SUM(BK1158:BK1162)</f>
        <v>0</v>
      </c>
    </row>
    <row r="1158" spans="1:65" s="14" customFormat="1" ht="21.6" customHeight="1" x14ac:dyDescent="0.2">
      <c r="A1158" s="10"/>
      <c r="B1158" s="106"/>
      <c r="C1158" s="107" t="s">
        <v>1275</v>
      </c>
      <c r="D1158" s="107" t="s">
        <v>87</v>
      </c>
      <c r="E1158" s="108" t="s">
        <v>1276</v>
      </c>
      <c r="F1158" s="109" t="s">
        <v>1277</v>
      </c>
      <c r="G1158" s="110" t="s">
        <v>144</v>
      </c>
      <c r="H1158" s="111">
        <v>22.911999999999999</v>
      </c>
      <c r="I1158" s="112"/>
      <c r="J1158" s="113">
        <f>ROUND(I1158*H1158,2)</f>
        <v>0</v>
      </c>
      <c r="K1158" s="109" t="s">
        <v>91</v>
      </c>
      <c r="L1158" s="11"/>
      <c r="M1158" s="114" t="s">
        <v>10</v>
      </c>
      <c r="N1158" s="115" t="s">
        <v>27</v>
      </c>
      <c r="O1158" s="116"/>
      <c r="P1158" s="117">
        <f>O1158*H1158</f>
        <v>0</v>
      </c>
      <c r="Q1158" s="117">
        <v>2.0000000000000001E-4</v>
      </c>
      <c r="R1158" s="117">
        <f>Q1158*H1158</f>
        <v>4.5824000000000004E-3</v>
      </c>
      <c r="S1158" s="117">
        <v>0</v>
      </c>
      <c r="T1158" s="118">
        <f>S1158*H1158</f>
        <v>0</v>
      </c>
      <c r="U1158" s="10"/>
      <c r="V1158" s="10"/>
      <c r="W1158" s="10"/>
      <c r="X1158" s="10"/>
      <c r="Y1158" s="10"/>
      <c r="Z1158" s="10"/>
      <c r="AA1158" s="10"/>
      <c r="AB1158" s="10"/>
      <c r="AC1158" s="10"/>
      <c r="AD1158" s="10"/>
      <c r="AE1158" s="10"/>
      <c r="AR1158" s="119" t="s">
        <v>199</v>
      </c>
      <c r="AT1158" s="119" t="s">
        <v>87</v>
      </c>
      <c r="AU1158" s="119" t="s">
        <v>2</v>
      </c>
      <c r="AY1158" s="2" t="s">
        <v>85</v>
      </c>
      <c r="BE1158" s="120">
        <f>IF(N1158="základní",J1158,0)</f>
        <v>0</v>
      </c>
      <c r="BF1158" s="120">
        <f>IF(N1158="snížená",J1158,0)</f>
        <v>0</v>
      </c>
      <c r="BG1158" s="120">
        <f>IF(N1158="zákl. přenesená",J1158,0)</f>
        <v>0</v>
      </c>
      <c r="BH1158" s="120">
        <f>IF(N1158="sníž. přenesená",J1158,0)</f>
        <v>0</v>
      </c>
      <c r="BI1158" s="120">
        <f>IF(N1158="nulová",J1158,0)</f>
        <v>0</v>
      </c>
      <c r="BJ1158" s="2" t="s">
        <v>83</v>
      </c>
      <c r="BK1158" s="120">
        <f>ROUND(I1158*H1158,2)</f>
        <v>0</v>
      </c>
      <c r="BL1158" s="2" t="s">
        <v>199</v>
      </c>
      <c r="BM1158" s="119" t="s">
        <v>1278</v>
      </c>
    </row>
    <row r="1159" spans="1:65" s="14" customFormat="1" ht="19.5" x14ac:dyDescent="0.2">
      <c r="A1159" s="10"/>
      <c r="B1159" s="11"/>
      <c r="C1159" s="10"/>
      <c r="D1159" s="121" t="s">
        <v>94</v>
      </c>
      <c r="E1159" s="10"/>
      <c r="F1159" s="122" t="s">
        <v>1279</v>
      </c>
      <c r="G1159" s="10"/>
      <c r="H1159" s="10"/>
      <c r="I1159" s="12"/>
      <c r="J1159" s="10"/>
      <c r="K1159" s="10"/>
      <c r="L1159" s="11"/>
      <c r="M1159" s="123"/>
      <c r="N1159" s="124"/>
      <c r="O1159" s="116"/>
      <c r="P1159" s="116"/>
      <c r="Q1159" s="116"/>
      <c r="R1159" s="116"/>
      <c r="S1159" s="116"/>
      <c r="T1159" s="125"/>
      <c r="U1159" s="10"/>
      <c r="V1159" s="10"/>
      <c r="W1159" s="10"/>
      <c r="X1159" s="10"/>
      <c r="Y1159" s="10"/>
      <c r="Z1159" s="10"/>
      <c r="AA1159" s="10"/>
      <c r="AB1159" s="10"/>
      <c r="AC1159" s="10"/>
      <c r="AD1159" s="10"/>
      <c r="AE1159" s="10"/>
      <c r="AT1159" s="2" t="s">
        <v>94</v>
      </c>
      <c r="AU1159" s="2" t="s">
        <v>2</v>
      </c>
    </row>
    <row r="1160" spans="1:65" s="134" customFormat="1" ht="22.5" x14ac:dyDescent="0.2">
      <c r="B1160" s="135"/>
      <c r="D1160" s="121" t="s">
        <v>96</v>
      </c>
      <c r="E1160" s="136" t="s">
        <v>10</v>
      </c>
      <c r="F1160" s="137" t="s">
        <v>708</v>
      </c>
      <c r="H1160" s="138">
        <v>22.911999999999999</v>
      </c>
      <c r="I1160" s="139"/>
      <c r="L1160" s="135"/>
      <c r="M1160" s="140"/>
      <c r="N1160" s="141"/>
      <c r="O1160" s="141"/>
      <c r="P1160" s="141"/>
      <c r="Q1160" s="141"/>
      <c r="R1160" s="141"/>
      <c r="S1160" s="141"/>
      <c r="T1160" s="142"/>
      <c r="AT1160" s="136" t="s">
        <v>96</v>
      </c>
      <c r="AU1160" s="136" t="s">
        <v>2</v>
      </c>
      <c r="AV1160" s="134" t="s">
        <v>2</v>
      </c>
      <c r="AW1160" s="134" t="s">
        <v>98</v>
      </c>
      <c r="AX1160" s="134" t="s">
        <v>83</v>
      </c>
      <c r="AY1160" s="136" t="s">
        <v>85</v>
      </c>
    </row>
    <row r="1161" spans="1:65" s="14" customFormat="1" ht="32.450000000000003" customHeight="1" x14ac:dyDescent="0.2">
      <c r="A1161" s="10"/>
      <c r="B1161" s="106"/>
      <c r="C1161" s="107" t="s">
        <v>1280</v>
      </c>
      <c r="D1161" s="107" t="s">
        <v>87</v>
      </c>
      <c r="E1161" s="108" t="s">
        <v>1281</v>
      </c>
      <c r="F1161" s="109" t="s">
        <v>1282</v>
      </c>
      <c r="G1161" s="110" t="s">
        <v>144</v>
      </c>
      <c r="H1161" s="111">
        <v>22.911999999999999</v>
      </c>
      <c r="I1161" s="112"/>
      <c r="J1161" s="113">
        <f>ROUND(I1161*H1161,2)</f>
        <v>0</v>
      </c>
      <c r="K1161" s="109" t="s">
        <v>91</v>
      </c>
      <c r="L1161" s="11"/>
      <c r="M1161" s="114" t="s">
        <v>10</v>
      </c>
      <c r="N1161" s="115" t="s">
        <v>27</v>
      </c>
      <c r="O1161" s="116"/>
      <c r="P1161" s="117">
        <f>O1161*H1161</f>
        <v>0</v>
      </c>
      <c r="Q1161" s="117">
        <v>2.9E-4</v>
      </c>
      <c r="R1161" s="117">
        <f>Q1161*H1161</f>
        <v>6.6444799999999995E-3</v>
      </c>
      <c r="S1161" s="117">
        <v>0</v>
      </c>
      <c r="T1161" s="118">
        <f>S1161*H1161</f>
        <v>0</v>
      </c>
      <c r="U1161" s="10"/>
      <c r="V1161" s="10"/>
      <c r="W1161" s="10"/>
      <c r="X1161" s="10"/>
      <c r="Y1161" s="10"/>
      <c r="Z1161" s="10"/>
      <c r="AA1161" s="10"/>
      <c r="AB1161" s="10"/>
      <c r="AC1161" s="10"/>
      <c r="AD1161" s="10"/>
      <c r="AE1161" s="10"/>
      <c r="AR1161" s="119" t="s">
        <v>199</v>
      </c>
      <c r="AT1161" s="119" t="s">
        <v>87</v>
      </c>
      <c r="AU1161" s="119" t="s">
        <v>2</v>
      </c>
      <c r="AY1161" s="2" t="s">
        <v>85</v>
      </c>
      <c r="BE1161" s="120">
        <f>IF(N1161="základní",J1161,0)</f>
        <v>0</v>
      </c>
      <c r="BF1161" s="120">
        <f>IF(N1161="snížená",J1161,0)</f>
        <v>0</v>
      </c>
      <c r="BG1161" s="120">
        <f>IF(N1161="zákl. přenesená",J1161,0)</f>
        <v>0</v>
      </c>
      <c r="BH1161" s="120">
        <f>IF(N1161="sníž. přenesená",J1161,0)</f>
        <v>0</v>
      </c>
      <c r="BI1161" s="120">
        <f>IF(N1161="nulová",J1161,0)</f>
        <v>0</v>
      </c>
      <c r="BJ1161" s="2" t="s">
        <v>83</v>
      </c>
      <c r="BK1161" s="120">
        <f>ROUND(I1161*H1161,2)</f>
        <v>0</v>
      </c>
      <c r="BL1161" s="2" t="s">
        <v>199</v>
      </c>
      <c r="BM1161" s="119" t="s">
        <v>1283</v>
      </c>
    </row>
    <row r="1162" spans="1:65" s="14" customFormat="1" ht="29.25" x14ac:dyDescent="0.2">
      <c r="A1162" s="10"/>
      <c r="B1162" s="11"/>
      <c r="C1162" s="10"/>
      <c r="D1162" s="121" t="s">
        <v>94</v>
      </c>
      <c r="E1162" s="10"/>
      <c r="F1162" s="122" t="s">
        <v>1284</v>
      </c>
      <c r="G1162" s="10"/>
      <c r="H1162" s="10"/>
      <c r="I1162" s="12"/>
      <c r="J1162" s="10"/>
      <c r="K1162" s="10"/>
      <c r="L1162" s="11"/>
      <c r="M1162" s="171"/>
      <c r="N1162" s="172"/>
      <c r="O1162" s="173"/>
      <c r="P1162" s="173"/>
      <c r="Q1162" s="173"/>
      <c r="R1162" s="173"/>
      <c r="S1162" s="173"/>
      <c r="T1162" s="174"/>
      <c r="U1162" s="10"/>
      <c r="V1162" s="10"/>
      <c r="W1162" s="10"/>
      <c r="X1162" s="10"/>
      <c r="Y1162" s="10"/>
      <c r="Z1162" s="10"/>
      <c r="AA1162" s="10"/>
      <c r="AB1162" s="10"/>
      <c r="AC1162" s="10"/>
      <c r="AD1162" s="10"/>
      <c r="AE1162" s="10"/>
      <c r="AT1162" s="2" t="s">
        <v>94</v>
      </c>
      <c r="AU1162" s="2" t="s">
        <v>2</v>
      </c>
    </row>
    <row r="1163" spans="1:65" s="14" customFormat="1" ht="6.95" customHeight="1" x14ac:dyDescent="0.2">
      <c r="A1163" s="10"/>
      <c r="B1163" s="51"/>
      <c r="C1163" s="52"/>
      <c r="D1163" s="52"/>
      <c r="E1163" s="52"/>
      <c r="F1163" s="52"/>
      <c r="G1163" s="52"/>
      <c r="H1163" s="52"/>
      <c r="I1163" s="53"/>
      <c r="J1163" s="52"/>
      <c r="K1163" s="52"/>
      <c r="L1163" s="11"/>
      <c r="M1163" s="10"/>
      <c r="O1163" s="10"/>
      <c r="P1163" s="10"/>
      <c r="Q1163" s="10"/>
      <c r="R1163" s="10"/>
      <c r="S1163" s="10"/>
      <c r="T1163" s="10"/>
      <c r="U1163" s="10"/>
      <c r="V1163" s="10"/>
      <c r="W1163" s="10"/>
      <c r="X1163" s="10"/>
      <c r="Y1163" s="10"/>
      <c r="Z1163" s="10"/>
      <c r="AA1163" s="10"/>
      <c r="AB1163" s="10"/>
      <c r="AC1163" s="10"/>
      <c r="AD1163" s="10"/>
      <c r="AE1163" s="10"/>
    </row>
  </sheetData>
  <autoFilter ref="C134:K1162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101.1 - SO101.1 Hromadná ...</vt:lpstr>
      <vt:lpstr>'101.1 - SO101.1 Hromadná ...'!Názvy_tisku</vt:lpstr>
      <vt:lpstr>'101.1 - SO101.1 Hromadná 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dcterms:created xsi:type="dcterms:W3CDTF">2019-11-26T08:52:22Z</dcterms:created>
  <dcterms:modified xsi:type="dcterms:W3CDTF">2019-11-26T09:03:27Z</dcterms:modified>
</cp:coreProperties>
</file>